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8级" sheetId="1" r:id="rId1"/>
    <sheet name="19级" sheetId="2" r:id="rId2"/>
    <sheet name="20级" sheetId="3" r:id="rId3"/>
  </sheets>
  <calcPr calcId="144525"/>
</workbook>
</file>

<file path=xl/sharedStrings.xml><?xml version="1.0" encoding="utf-8"?>
<sst xmlns="http://schemas.openxmlformats.org/spreadsheetml/2006/main" count="352" uniqueCount="204">
  <si>
    <t>计信院2021年国家励志奖学金2018级拟推荐名单</t>
  </si>
  <si>
    <t>序列</t>
  </si>
  <si>
    <t>姓名</t>
  </si>
  <si>
    <t>班级</t>
  </si>
  <si>
    <t>必修课
平均成绩排名</t>
  </si>
  <si>
    <t>专业成绩得分</t>
  </si>
  <si>
    <t>专业成绩最终得分</t>
  </si>
  <si>
    <t>综合成绩</t>
  </si>
  <si>
    <t>总评
得分</t>
  </si>
  <si>
    <t>科研能力</t>
  </si>
  <si>
    <t>社会活动</t>
  </si>
  <si>
    <t>综合成绩最终得分</t>
  </si>
  <si>
    <t>加分内容</t>
  </si>
  <si>
    <t>科研得分</t>
  </si>
  <si>
    <t>科研最终得分</t>
  </si>
  <si>
    <t>社会活
动得分</t>
  </si>
  <si>
    <t>社会活动最终得分</t>
  </si>
  <si>
    <t>魏权</t>
  </si>
  <si>
    <t>计科1801</t>
  </si>
  <si>
    <t>6/41</t>
  </si>
  <si>
    <t>1.外观设计专利（20）
2.软件设计师（6）
3.英语六级（5）
4.2020年数学建模省二等奖（9）</t>
  </si>
  <si>
    <t>1.学习委员（5）</t>
  </si>
  <si>
    <t>拟推荐</t>
  </si>
  <si>
    <t>陈静宇</t>
  </si>
  <si>
    <t>电商1802</t>
  </si>
  <si>
    <t>4/38</t>
  </si>
  <si>
    <t>1.2020年数学建模省一等奖（12）
2.2020年江西省大学生科技创新与职业技能竞赛省二等奖（15）
3.软件设计师（6）</t>
  </si>
  <si>
    <t xml:space="preserve">1.第五届全国大学生预防艾滋病知识竞赛优秀奖（8）
2.江西高校图书馆联盟第十届知网杯搜索大赛校级选拔赛优秀奖（2）
</t>
  </si>
  <si>
    <t>方宣彬</t>
  </si>
  <si>
    <t>计科1803</t>
  </si>
  <si>
    <t>3/42</t>
  </si>
  <si>
    <t>1.2020年数学建模省二等奖（9）
2.第十一届蓝桥杯省一等奖（12）
3.软件设计师（6）
4.英语六级（5）</t>
  </si>
  <si>
    <t>钟文慧</t>
  </si>
  <si>
    <t>1/38</t>
  </si>
  <si>
    <t>1.2020年数学建模省二等奖（9）
2.英语六级（5）
3.软件设计师（6）</t>
  </si>
  <si>
    <t>1.新生辅导员（20）
2.院学生会副主席（20）
3.院“优秀学生干部”（5）
4.校第四季“微团课”大赛一等奖（10）
5.第五届全国大学生预防艾滋病知识竞赛优秀奖（8）</t>
  </si>
  <si>
    <t>陈紫怡</t>
  </si>
  <si>
    <t>3/38</t>
  </si>
  <si>
    <t>1.2020年数学建模省二等奖（9）
2.2020年全国大学生数学竞赛省三等奖（6）</t>
  </si>
  <si>
    <t>1.组织委员（5）
2.EIA副会长（10）
3.第五届全国大学生预防艾滋病知识竞赛优秀奖（8）</t>
  </si>
  <si>
    <t>黄杏媛</t>
  </si>
  <si>
    <t>计科1802</t>
  </si>
  <si>
    <t>6/45</t>
  </si>
  <si>
    <t>1.2020年江西省大学生科技创新与职业技能竞赛省二等奖（15）
2.软件设计师（6）</t>
  </si>
  <si>
    <t>1.心理委员（5）</t>
  </si>
  <si>
    <t>周琴琴</t>
  </si>
  <si>
    <t>计科1806</t>
  </si>
  <si>
    <t>8/40</t>
  </si>
  <si>
    <t>1.2020年全国大学生数学竞赛省三等奖（6）
2.软件设计师（6）
3.英语六级（5）</t>
  </si>
  <si>
    <t>1.校网上廉洁知识问答优秀奖（2）
2.团支书（20）
3.第五届全国大学生预防艾滋病知识竞赛优秀奖（8）</t>
  </si>
  <si>
    <t>马玉婷</t>
  </si>
  <si>
    <t>电商1801</t>
  </si>
  <si>
    <t>2/39</t>
  </si>
  <si>
    <t>1.2020年数学建模省一等奖（12）</t>
  </si>
  <si>
    <t>1.纪保委员（5）</t>
  </si>
  <si>
    <t>练惠娟</t>
  </si>
  <si>
    <t>2/38</t>
  </si>
  <si>
    <t>1.2020年数学建模省二等奖（9）</t>
  </si>
  <si>
    <t>1.纪保委员（5）
2.第五届全国大学生预防艾滋病知识竞赛优秀奖（8）</t>
  </si>
  <si>
    <t>苏文钰</t>
  </si>
  <si>
    <t>5/41</t>
  </si>
  <si>
    <t>1.英语六级（5）
2.第十一届全国大学生电子商务“创新、创意及创业”挑战赛校级二等奖（0.5）</t>
  </si>
  <si>
    <t>1.团支书（20）
2.校优秀共青团干部（10）
3.校优秀共青团员（10）
3.校优秀学生(10)
4.院优秀团干部（5）
5.第五届全国大学生预防艾滋病知识竞赛优秀奖（8）</t>
  </si>
  <si>
    <t>郑凯莹</t>
  </si>
  <si>
    <t>9/39</t>
  </si>
  <si>
    <t>1.英语六级（5）
2.全国大学生数学竞赛省一等奖（12）</t>
  </si>
  <si>
    <t>1.资管委监察事务部部长20</t>
  </si>
  <si>
    <t>廖静萍</t>
  </si>
  <si>
    <t>信计1801</t>
  </si>
  <si>
    <t>4/52</t>
  </si>
  <si>
    <t>1.2020年全国大学生数学竞赛省三等奖（6）
2.英语六级（5）</t>
  </si>
  <si>
    <t>1.校优秀学生（10）</t>
  </si>
  <si>
    <t>吴彩香</t>
  </si>
  <si>
    <t>计科1805</t>
  </si>
  <si>
    <t>5/42</t>
  </si>
  <si>
    <t>1.软件设计师（6）
2.第十一届蓝桥杯省三等奖（6）</t>
  </si>
  <si>
    <t>张宝英</t>
  </si>
  <si>
    <t>1/39</t>
  </si>
  <si>
    <t>1.英语六级（5）</t>
  </si>
  <si>
    <t>1.心理委员（5）
2.第五届全国大学生预防艾滋病知识竞赛优秀奖（8）</t>
  </si>
  <si>
    <t>谢丽萍</t>
  </si>
  <si>
    <t>2/40</t>
  </si>
  <si>
    <t xml:space="preserve">1.软件设计师（6）                      </t>
  </si>
  <si>
    <t>周子剑</t>
  </si>
  <si>
    <t>9/41</t>
  </si>
  <si>
    <t>1.全国大学生数学竞赛省三等奖（6）
2.第十一届蓝桥杯省二等奖（9）</t>
  </si>
  <si>
    <t>1.宣传委员（5）
2.校网上廉洁知识问答优秀奖（2）</t>
  </si>
  <si>
    <t>彭惠勇</t>
  </si>
  <si>
    <t>2/41</t>
  </si>
  <si>
    <t>1.新生辅导员（20）
2.校优秀学生（10）
3.心理委员（5）</t>
  </si>
  <si>
    <t>蒙灵</t>
  </si>
  <si>
    <t>4/39</t>
  </si>
  <si>
    <t>1.宣传委员（5）
2.院学生会副主席（20）
3.新生辅导员（20）
4.校优秀共青团员（10）
5.校优秀学生（10）</t>
  </si>
  <si>
    <t>钟燕青</t>
  </si>
  <si>
    <t>4/42</t>
  </si>
  <si>
    <t>1.软件设计师（6）</t>
  </si>
  <si>
    <t>黄婷</t>
  </si>
  <si>
    <t>3/39</t>
  </si>
  <si>
    <t>金淑雯</t>
  </si>
  <si>
    <t>计科1807</t>
  </si>
  <si>
    <t>3/21</t>
  </si>
  <si>
    <t>1.团支书（20）</t>
  </si>
  <si>
    <t>罗敏</t>
  </si>
  <si>
    <t>7/41</t>
  </si>
  <si>
    <t>1.2020年数学建模省三等奖（6）</t>
  </si>
  <si>
    <t>郑研</t>
  </si>
  <si>
    <t>6/39</t>
  </si>
  <si>
    <t>1.生活委员（5）</t>
  </si>
  <si>
    <t>刘珊</t>
  </si>
  <si>
    <t>10/52</t>
  </si>
  <si>
    <t>计信院2021年国家励志奖学金2019级拟推荐名单</t>
  </si>
  <si>
    <t>涂欣祺</t>
  </si>
  <si>
    <t>电商1902</t>
  </si>
  <si>
    <t xml:space="preserve">1.英语六级（5）          
2.2021年江西省“赣江杯”大学生英语竞赛C类一等奖（12）
3.2021年全国大学生英语竞赛C类二等奖（16）  </t>
  </si>
  <si>
    <t>1.2020年“外教社杯”江西农业大学大学生外语听力竞赛二等奖（8）</t>
  </si>
  <si>
    <t>刘志鸿</t>
  </si>
  <si>
    <t>计科1903</t>
  </si>
  <si>
    <t>1.2020年江西省大学生科技创新与职业技能竞赛省二等奖（15）
2.第十二届蓝桥杯省三等奖（6）
3.英语六级（5）
4.第十一届全国大学生电子商务“创新、创意及创业”挑战赛校级三等奖（0.75）</t>
  </si>
  <si>
    <t>袁飞望</t>
  </si>
  <si>
    <t>计科1905</t>
  </si>
  <si>
    <t>7/39</t>
  </si>
  <si>
    <t>1.第十二届蓝桥杯国二等奖（12）
2.2021年计算机基础应用技能大赛算法设计一等奖（3）
3.2020年江西省大学生科技创新与职业技能竞赛省三等奖（10）
4.第十二届全国大学生数学竞赛省三等奖（6）</t>
  </si>
  <si>
    <t>郭俊林</t>
  </si>
  <si>
    <t>计科1901</t>
  </si>
  <si>
    <t>1.第十二届蓝桥杯省一等奖（12）
2.数据库系统工程师中级（6）</t>
  </si>
  <si>
    <t>1.2020年“外教社杯”江西农业大学大学生外语听力竞赛二等奖（8）
2.优秀学生（10）
3.2021年第五届全国大学生环保知识竞赛优秀奖（8）</t>
  </si>
  <si>
    <t>彭香龙</t>
  </si>
  <si>
    <t>5/39</t>
  </si>
  <si>
    <t>1.第十二届蓝桥杯省二等奖（9）  
2.2021年计算机基础应用技能大赛Office设计赛三等奖（0.15）
3.2021年计算机基础应用技能大赛算法设计三等奖（1）</t>
  </si>
  <si>
    <t>1.团支书（20）
2.院优秀团干部（5）
3.校优秀共青团员（10）</t>
  </si>
  <si>
    <t>刘晓敏</t>
  </si>
  <si>
    <t>计科1906</t>
  </si>
  <si>
    <t>3/40</t>
  </si>
  <si>
    <t>1.第十二届蓝桥杯省三等奖（6）
2.英语六级（5）</t>
  </si>
  <si>
    <t>赖静文</t>
  </si>
  <si>
    <t>1.第十二届蓝桥杯省三等奖（6）</t>
  </si>
  <si>
    <t>1.校优秀学生（10）
2.宣传委员（5）
3.院外联心保部工作人员（10）</t>
  </si>
  <si>
    <t>刘水萍</t>
  </si>
  <si>
    <t>1.第十一届全国大学生电子商务“创新、创意及创业”挑战赛校级三等奖（0.3）</t>
  </si>
  <si>
    <t>1.院学生会办公室工作人员（10）
2.2020年“外教社杯”江西农业大学大学生外语听力竞赛二等奖（8）
3.校优秀学生（10）
4.2021年特殊儿童关爱竞答活动省一等奖（20）</t>
  </si>
  <si>
    <t>李皓颖</t>
  </si>
  <si>
    <t>信计1901</t>
  </si>
  <si>
    <t>3/51</t>
  </si>
  <si>
    <t>1.校优秀学生干部（10）
2.院女生部工作人员（10）
3.纪保委员（5）</t>
  </si>
  <si>
    <t>黄茂毅</t>
  </si>
  <si>
    <t>电商1901</t>
  </si>
  <si>
    <t>6/37</t>
  </si>
  <si>
    <t>1.江西农业大学招生宣传短视频征集大赛优秀奖（2）</t>
  </si>
  <si>
    <t>南艳</t>
  </si>
  <si>
    <t>4/37</t>
  </si>
  <si>
    <t>1.江西农业大学第十二届读书月“奔跑吧，阅读马拉松”活动二等奖（8）</t>
  </si>
  <si>
    <t>段敏</t>
  </si>
  <si>
    <t>1.2020年“外教社杯”江西农业大学大学生外语听力竞赛一等奖（10）
2.组织委员（5）
3.2020年全国高校祖国知识竞赛省一等奖（20）
4.2021全国高校传统文化知识竞答省三等奖（10）</t>
  </si>
  <si>
    <t>陈紫芸</t>
  </si>
  <si>
    <t>2/51</t>
  </si>
  <si>
    <t>1.院演辩部工作人员（10）
2.心理委员（5）
3.院优秀学生干部（5）</t>
  </si>
  <si>
    <t>袁李佩</t>
  </si>
  <si>
    <t>7/51</t>
  </si>
  <si>
    <t>1.校优秀学生（10）
2.副班长（5）
3.院就业考研部工作人员（10）
4.江西农业大学招生宣传短视频征集大赛优秀奖（2）</t>
  </si>
  <si>
    <t>吴庆艳</t>
  </si>
  <si>
    <t>8/37</t>
  </si>
  <si>
    <t>廖瑾璇</t>
  </si>
  <si>
    <t>计科1902</t>
  </si>
  <si>
    <t>7/40</t>
  </si>
  <si>
    <t>吴茜</t>
  </si>
  <si>
    <t>8/51</t>
  </si>
  <si>
    <t>计信院2021年国家励志奖学金2020级拟推荐名单</t>
  </si>
  <si>
    <t>刘紫婷</t>
  </si>
  <si>
    <t>大数据2002</t>
  </si>
  <si>
    <t>3/47</t>
  </si>
  <si>
    <t>1.团支书（20）
2.院“优秀团干部”（5）
3.校优秀共青团员（10）
4.江西农业大学“红色走读”作品征集校内选拔赛优秀奖（2）</t>
  </si>
  <si>
    <t>汪芳</t>
  </si>
  <si>
    <t>电商2001</t>
  </si>
  <si>
    <t>1.学习委员（5）
2.2020年“外教社杯”江西农业大学大学生外语听力竞赛二等奖（8）
3.2021第四届“亿学杯”全国大学生英语词汇及综合能力大赛省一等奖（20）</t>
  </si>
  <si>
    <t>郁雨薇</t>
  </si>
  <si>
    <t>1/40</t>
  </si>
  <si>
    <t>罗嘉琪</t>
  </si>
  <si>
    <t>电商2002</t>
  </si>
  <si>
    <t>彭佳诺</t>
  </si>
  <si>
    <t>计科2001</t>
  </si>
  <si>
    <t>金霞</t>
  </si>
  <si>
    <t>1.校手工DIY大赛优胜奖（2）
2.“手绘T恤”二等奖（5）</t>
  </si>
  <si>
    <t>吴芳芳</t>
  </si>
  <si>
    <t>宋金华</t>
  </si>
  <si>
    <t>计科2003</t>
  </si>
  <si>
    <t>谢冬华</t>
  </si>
  <si>
    <t>计科2004</t>
  </si>
  <si>
    <t>勒宇</t>
  </si>
  <si>
    <t>信计2001</t>
  </si>
  <si>
    <t>2/46</t>
  </si>
  <si>
    <t>苏冉</t>
  </si>
  <si>
    <t>信计2002</t>
  </si>
  <si>
    <t>2/45</t>
  </si>
  <si>
    <t>张依婷</t>
  </si>
  <si>
    <t>刘彦奇</t>
  </si>
  <si>
    <t>4/47</t>
  </si>
  <si>
    <t>吴丽思</t>
  </si>
  <si>
    <t>王珍</t>
  </si>
  <si>
    <t>5/40</t>
  </si>
  <si>
    <t>曾建辉</t>
  </si>
  <si>
    <t>文崇</t>
  </si>
  <si>
    <t>8/46</t>
  </si>
  <si>
    <t>吴千迁</t>
  </si>
  <si>
    <t>8/39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</si>
</sst>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24"/>
      <name val="华文中宋"/>
      <charset val="134"/>
    </font>
    <font>
      <b/>
      <sz val="10"/>
      <name val="华文中宋"/>
      <charset val="134"/>
    </font>
    <font>
      <b/>
      <sz val="10"/>
      <color indexed="8"/>
      <name val="黑体"/>
      <charset val="134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黑体"/>
      <charset val="134"/>
    </font>
    <font>
      <b/>
      <sz val="10"/>
      <color rgb="FF000000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20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8" borderId="10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27" borderId="15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protection locked="0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2" xfId="49" applyFont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8" fillId="0" borderId="1" xfId="49" applyFont="1" applyBorder="1" applyAlignment="1" applyProtection="1">
      <alignment horizontal="left" vertical="center" wrapText="1"/>
    </xf>
    <xf numFmtId="0" fontId="3" fillId="0" borderId="1" xfId="49" applyFont="1" applyBorder="1" applyAlignment="1" applyProtection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49" applyFont="1" applyBorder="1" applyAlignment="1" applyProtection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3" fillId="0" borderId="2" xfId="49" applyNumberFormat="1" applyFont="1" applyBorder="1" applyAlignment="1" applyProtection="1">
      <alignment horizontal="center" vertical="center" wrapText="1"/>
    </xf>
    <xf numFmtId="176" fontId="3" fillId="0" borderId="7" xfId="49" applyNumberFormat="1" applyFont="1" applyBorder="1" applyAlignment="1" applyProtection="1">
      <alignment horizontal="center" vertical="center" wrapText="1"/>
    </xf>
    <xf numFmtId="176" fontId="3" fillId="0" borderId="3" xfId="49" applyNumberFormat="1" applyFont="1" applyBorder="1" applyAlignment="1" applyProtection="1">
      <alignment horizontal="center" vertical="center" wrapText="1"/>
    </xf>
    <xf numFmtId="176" fontId="3" fillId="0" borderId="6" xfId="49" applyNumberFormat="1" applyFont="1" applyBorder="1" applyAlignment="1" applyProtection="1">
      <alignment horizontal="center" vertical="center" wrapText="1"/>
    </xf>
    <xf numFmtId="0" fontId="8" fillId="0" borderId="6" xfId="49" applyFont="1" applyBorder="1" applyAlignment="1" applyProtection="1">
      <alignment horizontal="center" vertical="center" wrapText="1"/>
    </xf>
    <xf numFmtId="176" fontId="3" fillId="0" borderId="5" xfId="49" applyNumberFormat="1" applyFont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3" fillId="0" borderId="0" xfId="49" applyFont="1" applyBorder="1" applyAlignment="1" applyProtection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49" applyFont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C32" sqref="C32"/>
    </sheetView>
  </sheetViews>
  <sheetFormatPr defaultColWidth="9" defaultRowHeight="13.5"/>
  <cols>
    <col min="7" max="7" width="40" customWidth="1"/>
    <col min="10" max="10" width="58" customWidth="1"/>
  </cols>
  <sheetData>
    <row r="1" ht="31.5" spans="1:14">
      <c r="A1" s="1" t="s">
        <v>0</v>
      </c>
      <c r="B1" s="2"/>
      <c r="C1" s="2"/>
      <c r="D1" s="2"/>
      <c r="E1" s="2"/>
      <c r="F1" s="2"/>
      <c r="G1" s="2"/>
      <c r="H1" s="2"/>
      <c r="I1" s="24"/>
      <c r="J1" s="2"/>
      <c r="K1" s="2"/>
      <c r="L1" s="24"/>
      <c r="M1" s="24"/>
      <c r="N1" s="2"/>
    </row>
    <row r="2" spans="1:14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25"/>
      <c r="J2" s="7"/>
      <c r="K2" s="7"/>
      <c r="L2" s="25"/>
      <c r="M2" s="26"/>
      <c r="N2" s="5" t="s">
        <v>8</v>
      </c>
    </row>
    <row r="3" spans="1:14">
      <c r="A3" s="8"/>
      <c r="B3" s="9"/>
      <c r="C3" s="10"/>
      <c r="D3" s="10"/>
      <c r="E3" s="10"/>
      <c r="F3" s="10"/>
      <c r="G3" s="6" t="s">
        <v>9</v>
      </c>
      <c r="H3" s="7"/>
      <c r="I3" s="26"/>
      <c r="J3" s="6" t="s">
        <v>10</v>
      </c>
      <c r="K3" s="7"/>
      <c r="L3" s="26"/>
      <c r="M3" s="27" t="s">
        <v>11</v>
      </c>
      <c r="N3" s="10"/>
    </row>
    <row r="4" ht="24" spans="1:14">
      <c r="A4" s="11"/>
      <c r="B4" s="12"/>
      <c r="C4" s="13"/>
      <c r="D4" s="13"/>
      <c r="E4" s="13"/>
      <c r="F4" s="13"/>
      <c r="G4" s="14" t="s">
        <v>12</v>
      </c>
      <c r="H4" s="14" t="s">
        <v>13</v>
      </c>
      <c r="I4" s="28" t="s">
        <v>14</v>
      </c>
      <c r="J4" s="29" t="s">
        <v>12</v>
      </c>
      <c r="K4" s="29" t="s">
        <v>15</v>
      </c>
      <c r="L4" s="28" t="s">
        <v>16</v>
      </c>
      <c r="M4" s="30"/>
      <c r="N4" s="13"/>
    </row>
    <row r="5" ht="48" spans="1:15">
      <c r="A5" s="15">
        <v>1</v>
      </c>
      <c r="B5" s="35" t="s">
        <v>17</v>
      </c>
      <c r="C5" s="35" t="s">
        <v>18</v>
      </c>
      <c r="D5" s="35" t="s">
        <v>19</v>
      </c>
      <c r="E5" s="36">
        <v>90</v>
      </c>
      <c r="F5" s="36">
        <f t="shared" ref="F5:F28" si="0">E5*0.6</f>
        <v>54</v>
      </c>
      <c r="G5" s="21" t="s">
        <v>20</v>
      </c>
      <c r="H5" s="37">
        <v>40</v>
      </c>
      <c r="I5" s="28">
        <f t="shared" ref="I5:I20" si="1">H5/40*100*0.4*0.8</f>
        <v>32</v>
      </c>
      <c r="J5" s="21" t="s">
        <v>21</v>
      </c>
      <c r="K5" s="37">
        <v>5</v>
      </c>
      <c r="L5" s="41">
        <f t="shared" ref="L5:L28" si="2">K5/58*100*0.4*0.2</f>
        <v>0.689655172413793</v>
      </c>
      <c r="M5" s="41">
        <f t="shared" ref="M5:M28" si="3">I5+L5</f>
        <v>32.6896551724138</v>
      </c>
      <c r="N5" s="36">
        <f t="shared" ref="N5:N28" si="4">F5+M5</f>
        <v>86.6896551724138</v>
      </c>
      <c r="O5" t="s">
        <v>22</v>
      </c>
    </row>
    <row r="6" ht="48" spans="1:15">
      <c r="A6" s="15">
        <v>2</v>
      </c>
      <c r="B6" s="35" t="s">
        <v>23</v>
      </c>
      <c r="C6" s="35" t="s">
        <v>24</v>
      </c>
      <c r="D6" s="35" t="s">
        <v>25</v>
      </c>
      <c r="E6" s="38">
        <v>94</v>
      </c>
      <c r="F6" s="36">
        <f t="shared" si="0"/>
        <v>56.4</v>
      </c>
      <c r="G6" s="23" t="s">
        <v>26</v>
      </c>
      <c r="H6" s="36">
        <v>33</v>
      </c>
      <c r="I6" s="28">
        <f t="shared" si="1"/>
        <v>26.4</v>
      </c>
      <c r="J6" s="23" t="s">
        <v>27</v>
      </c>
      <c r="K6" s="36">
        <v>10</v>
      </c>
      <c r="L6" s="41">
        <f t="shared" si="2"/>
        <v>1.37931034482759</v>
      </c>
      <c r="M6" s="41">
        <f t="shared" si="3"/>
        <v>27.7793103448276</v>
      </c>
      <c r="N6" s="36">
        <f t="shared" si="4"/>
        <v>84.1793103448276</v>
      </c>
      <c r="O6" t="s">
        <v>22</v>
      </c>
    </row>
    <row r="7" ht="48" spans="1:15">
      <c r="A7" s="15">
        <v>3</v>
      </c>
      <c r="B7" s="35" t="s">
        <v>28</v>
      </c>
      <c r="C7" s="35" t="s">
        <v>29</v>
      </c>
      <c r="D7" s="35" t="s">
        <v>30</v>
      </c>
      <c r="E7" s="36">
        <v>96</v>
      </c>
      <c r="F7" s="36">
        <f t="shared" si="0"/>
        <v>57.6</v>
      </c>
      <c r="G7" s="20" t="s">
        <v>31</v>
      </c>
      <c r="H7" s="37">
        <v>32</v>
      </c>
      <c r="I7" s="28">
        <f t="shared" si="1"/>
        <v>25.6</v>
      </c>
      <c r="J7" s="20"/>
      <c r="K7" s="37">
        <v>0</v>
      </c>
      <c r="L7" s="41">
        <f t="shared" si="2"/>
        <v>0</v>
      </c>
      <c r="M7" s="41">
        <f t="shared" si="3"/>
        <v>25.6</v>
      </c>
      <c r="N7" s="36">
        <f t="shared" si="4"/>
        <v>83.2</v>
      </c>
      <c r="O7" t="s">
        <v>22</v>
      </c>
    </row>
    <row r="8" ht="60" spans="1:15">
      <c r="A8" s="15">
        <v>4</v>
      </c>
      <c r="B8" s="35" t="s">
        <v>32</v>
      </c>
      <c r="C8" s="35" t="s">
        <v>24</v>
      </c>
      <c r="D8" s="35" t="s">
        <v>33</v>
      </c>
      <c r="E8" s="36">
        <v>100</v>
      </c>
      <c r="F8" s="36">
        <f t="shared" si="0"/>
        <v>60</v>
      </c>
      <c r="G8" s="23" t="s">
        <v>34</v>
      </c>
      <c r="H8" s="36">
        <v>20</v>
      </c>
      <c r="I8" s="28">
        <f t="shared" si="1"/>
        <v>16</v>
      </c>
      <c r="J8" s="23" t="s">
        <v>35</v>
      </c>
      <c r="K8" s="36">
        <v>43</v>
      </c>
      <c r="L8" s="41">
        <f t="shared" si="2"/>
        <v>5.93103448275862</v>
      </c>
      <c r="M8" s="41">
        <f t="shared" si="3"/>
        <v>21.9310344827586</v>
      </c>
      <c r="N8" s="36">
        <f t="shared" si="4"/>
        <v>81.9310344827586</v>
      </c>
      <c r="O8" t="s">
        <v>22</v>
      </c>
    </row>
    <row r="9" ht="36" spans="1:15">
      <c r="A9" s="15">
        <v>5</v>
      </c>
      <c r="B9" s="35" t="s">
        <v>36</v>
      </c>
      <c r="C9" s="35" t="s">
        <v>24</v>
      </c>
      <c r="D9" s="35" t="s">
        <v>37</v>
      </c>
      <c r="E9" s="36">
        <v>96</v>
      </c>
      <c r="F9" s="36">
        <f t="shared" si="0"/>
        <v>57.6</v>
      </c>
      <c r="G9" s="23" t="s">
        <v>38</v>
      </c>
      <c r="H9" s="36">
        <v>15</v>
      </c>
      <c r="I9" s="28">
        <f t="shared" si="1"/>
        <v>12</v>
      </c>
      <c r="J9" s="23" t="s">
        <v>39</v>
      </c>
      <c r="K9" s="36">
        <v>18</v>
      </c>
      <c r="L9" s="41">
        <f t="shared" si="2"/>
        <v>2.48275862068966</v>
      </c>
      <c r="M9" s="41">
        <f t="shared" si="3"/>
        <v>14.4827586206897</v>
      </c>
      <c r="N9" s="36">
        <f t="shared" si="4"/>
        <v>72.0827586206896</v>
      </c>
      <c r="O9" t="s">
        <v>22</v>
      </c>
    </row>
    <row r="10" ht="36" spans="1:15">
      <c r="A10" s="15">
        <v>6</v>
      </c>
      <c r="B10" s="35" t="s">
        <v>40</v>
      </c>
      <c r="C10" s="35" t="s">
        <v>41</v>
      </c>
      <c r="D10" s="35" t="s">
        <v>42</v>
      </c>
      <c r="E10" s="36">
        <v>90</v>
      </c>
      <c r="F10" s="36">
        <f t="shared" si="0"/>
        <v>54</v>
      </c>
      <c r="G10" s="21" t="s">
        <v>43</v>
      </c>
      <c r="H10" s="37">
        <v>21</v>
      </c>
      <c r="I10" s="28">
        <f t="shared" si="1"/>
        <v>16.8</v>
      </c>
      <c r="J10" s="21" t="s">
        <v>44</v>
      </c>
      <c r="K10" s="37">
        <v>5</v>
      </c>
      <c r="L10" s="41">
        <f t="shared" si="2"/>
        <v>0.689655172413793</v>
      </c>
      <c r="M10" s="41">
        <f t="shared" si="3"/>
        <v>17.4896551724138</v>
      </c>
      <c r="N10" s="36">
        <f t="shared" si="4"/>
        <v>71.4896551724138</v>
      </c>
      <c r="O10" t="s">
        <v>22</v>
      </c>
    </row>
    <row r="11" ht="36" spans="1:15">
      <c r="A11" s="15">
        <v>7</v>
      </c>
      <c r="B11" s="35" t="s">
        <v>45</v>
      </c>
      <c r="C11" s="35" t="s">
        <v>46</v>
      </c>
      <c r="D11" s="35" t="s">
        <v>47</v>
      </c>
      <c r="E11" s="36">
        <v>86</v>
      </c>
      <c r="F11" s="36">
        <f t="shared" si="0"/>
        <v>51.6</v>
      </c>
      <c r="G11" s="23" t="s">
        <v>48</v>
      </c>
      <c r="H11" s="14">
        <v>17</v>
      </c>
      <c r="I11" s="28">
        <f t="shared" si="1"/>
        <v>13.6</v>
      </c>
      <c r="J11" s="23" t="s">
        <v>49</v>
      </c>
      <c r="K11" s="36">
        <v>30</v>
      </c>
      <c r="L11" s="41">
        <f t="shared" si="2"/>
        <v>4.13793103448276</v>
      </c>
      <c r="M11" s="41">
        <f t="shared" si="3"/>
        <v>17.7379310344828</v>
      </c>
      <c r="N11" s="36">
        <f t="shared" si="4"/>
        <v>69.3379310344828</v>
      </c>
      <c r="O11" t="s">
        <v>22</v>
      </c>
    </row>
    <row r="12" spans="1:15">
      <c r="A12" s="15">
        <v>8</v>
      </c>
      <c r="B12" s="35" t="s">
        <v>50</v>
      </c>
      <c r="C12" s="35" t="s">
        <v>51</v>
      </c>
      <c r="D12" s="35" t="s">
        <v>52</v>
      </c>
      <c r="E12" s="36">
        <v>98</v>
      </c>
      <c r="F12" s="36">
        <f t="shared" si="0"/>
        <v>58.8</v>
      </c>
      <c r="G12" s="23" t="s">
        <v>53</v>
      </c>
      <c r="H12" s="36">
        <v>12</v>
      </c>
      <c r="I12" s="28">
        <f t="shared" si="1"/>
        <v>9.6</v>
      </c>
      <c r="J12" s="39" t="s">
        <v>54</v>
      </c>
      <c r="K12" s="36">
        <v>5</v>
      </c>
      <c r="L12" s="41">
        <f t="shared" si="2"/>
        <v>0.689655172413793</v>
      </c>
      <c r="M12" s="41">
        <f t="shared" si="3"/>
        <v>10.2896551724138</v>
      </c>
      <c r="N12" s="36">
        <f t="shared" si="4"/>
        <v>69.0896551724138</v>
      </c>
      <c r="O12" t="s">
        <v>22</v>
      </c>
    </row>
    <row r="13" ht="24" spans="1:15">
      <c r="A13" s="15">
        <v>9</v>
      </c>
      <c r="B13" s="35" t="s">
        <v>55</v>
      </c>
      <c r="C13" s="35" t="s">
        <v>24</v>
      </c>
      <c r="D13" s="35" t="s">
        <v>56</v>
      </c>
      <c r="E13" s="36">
        <v>98</v>
      </c>
      <c r="F13" s="36">
        <f t="shared" si="0"/>
        <v>58.8</v>
      </c>
      <c r="G13" s="23" t="s">
        <v>57</v>
      </c>
      <c r="H13" s="36">
        <v>9</v>
      </c>
      <c r="I13" s="28">
        <f t="shared" si="1"/>
        <v>7.2</v>
      </c>
      <c r="J13" s="23" t="s">
        <v>58</v>
      </c>
      <c r="K13" s="36">
        <v>13</v>
      </c>
      <c r="L13" s="41">
        <f t="shared" si="2"/>
        <v>1.79310344827586</v>
      </c>
      <c r="M13" s="41">
        <f t="shared" si="3"/>
        <v>8.99310344827586</v>
      </c>
      <c r="N13" s="36">
        <f t="shared" si="4"/>
        <v>67.7931034482759</v>
      </c>
      <c r="O13" t="s">
        <v>22</v>
      </c>
    </row>
    <row r="14" ht="72" spans="1:15">
      <c r="A14" s="15">
        <v>10</v>
      </c>
      <c r="B14" s="35" t="s">
        <v>59</v>
      </c>
      <c r="C14" s="35" t="s">
        <v>41</v>
      </c>
      <c r="D14" s="35" t="s">
        <v>60</v>
      </c>
      <c r="E14" s="36">
        <v>92</v>
      </c>
      <c r="F14" s="36">
        <f t="shared" si="0"/>
        <v>55.2</v>
      </c>
      <c r="G14" s="21" t="s">
        <v>61</v>
      </c>
      <c r="H14" s="37">
        <v>5.5</v>
      </c>
      <c r="I14" s="28">
        <f t="shared" si="1"/>
        <v>4.4</v>
      </c>
      <c r="J14" s="21" t="s">
        <v>62</v>
      </c>
      <c r="K14" s="37">
        <v>58</v>
      </c>
      <c r="L14" s="41">
        <f t="shared" si="2"/>
        <v>8</v>
      </c>
      <c r="M14" s="41">
        <f t="shared" si="3"/>
        <v>12.4</v>
      </c>
      <c r="N14" s="36">
        <f t="shared" si="4"/>
        <v>67.6</v>
      </c>
      <c r="O14" t="s">
        <v>22</v>
      </c>
    </row>
    <row r="15" ht="24" spans="1:15">
      <c r="A15" s="15">
        <v>11</v>
      </c>
      <c r="B15" s="35" t="s">
        <v>63</v>
      </c>
      <c r="C15" s="35" t="s">
        <v>51</v>
      </c>
      <c r="D15" s="35" t="s">
        <v>64</v>
      </c>
      <c r="E15" s="35">
        <v>84</v>
      </c>
      <c r="F15" s="35">
        <f t="shared" si="0"/>
        <v>50.4</v>
      </c>
      <c r="G15" s="21" t="s">
        <v>65</v>
      </c>
      <c r="H15" s="35">
        <v>17</v>
      </c>
      <c r="I15" s="35">
        <f t="shared" si="1"/>
        <v>13.6</v>
      </c>
      <c r="J15" s="21" t="s">
        <v>66</v>
      </c>
      <c r="K15" s="35">
        <v>20</v>
      </c>
      <c r="L15" s="35">
        <f t="shared" si="2"/>
        <v>2.75862068965517</v>
      </c>
      <c r="M15" s="35">
        <f t="shared" si="3"/>
        <v>16.3586206896552</v>
      </c>
      <c r="N15" s="35">
        <f t="shared" si="4"/>
        <v>66.7586206896552</v>
      </c>
      <c r="O15" t="s">
        <v>22</v>
      </c>
    </row>
    <row r="16" ht="24" spans="1:15">
      <c r="A16" s="15">
        <v>12</v>
      </c>
      <c r="B16" s="35" t="s">
        <v>67</v>
      </c>
      <c r="C16" s="35" t="s">
        <v>68</v>
      </c>
      <c r="D16" s="35" t="s">
        <v>69</v>
      </c>
      <c r="E16" s="36">
        <v>94</v>
      </c>
      <c r="F16" s="36">
        <f t="shared" si="0"/>
        <v>56.4</v>
      </c>
      <c r="G16" s="21" t="s">
        <v>70</v>
      </c>
      <c r="H16" s="36">
        <v>11</v>
      </c>
      <c r="I16" s="28">
        <f t="shared" si="1"/>
        <v>8.8</v>
      </c>
      <c r="J16" s="21" t="s">
        <v>71</v>
      </c>
      <c r="K16" s="36">
        <v>10</v>
      </c>
      <c r="L16" s="41">
        <f t="shared" si="2"/>
        <v>1.37931034482759</v>
      </c>
      <c r="M16" s="41">
        <f t="shared" si="3"/>
        <v>10.1793103448276</v>
      </c>
      <c r="N16" s="36">
        <f t="shared" si="4"/>
        <v>66.5793103448276</v>
      </c>
      <c r="O16" t="s">
        <v>22</v>
      </c>
    </row>
    <row r="17" ht="24" spans="1:15">
      <c r="A17" s="15">
        <v>13</v>
      </c>
      <c r="B17" s="33" t="s">
        <v>72</v>
      </c>
      <c r="C17" s="35" t="s">
        <v>73</v>
      </c>
      <c r="D17" s="35" t="s">
        <v>74</v>
      </c>
      <c r="E17" s="36">
        <v>92</v>
      </c>
      <c r="F17" s="36">
        <f t="shared" si="0"/>
        <v>55.2</v>
      </c>
      <c r="G17" s="20" t="s">
        <v>75</v>
      </c>
      <c r="H17" s="36">
        <v>12</v>
      </c>
      <c r="I17" s="28">
        <f t="shared" si="1"/>
        <v>9.6</v>
      </c>
      <c r="J17" s="20" t="s">
        <v>71</v>
      </c>
      <c r="K17" s="36">
        <v>10</v>
      </c>
      <c r="L17" s="41">
        <f t="shared" si="2"/>
        <v>1.37931034482759</v>
      </c>
      <c r="M17" s="41">
        <f t="shared" si="3"/>
        <v>10.9793103448276</v>
      </c>
      <c r="N17" s="36">
        <f t="shared" si="4"/>
        <v>66.1793103448276</v>
      </c>
      <c r="O17" t="s">
        <v>22</v>
      </c>
    </row>
    <row r="18" ht="24" spans="1:15">
      <c r="A18" s="15">
        <v>14</v>
      </c>
      <c r="B18" s="35" t="s">
        <v>76</v>
      </c>
      <c r="C18" s="35" t="s">
        <v>51</v>
      </c>
      <c r="D18" s="35" t="s">
        <v>77</v>
      </c>
      <c r="E18" s="36">
        <v>100</v>
      </c>
      <c r="F18" s="36">
        <f t="shared" si="0"/>
        <v>60</v>
      </c>
      <c r="G18" s="21" t="s">
        <v>78</v>
      </c>
      <c r="H18" s="37">
        <v>5</v>
      </c>
      <c r="I18" s="28">
        <f t="shared" si="1"/>
        <v>4</v>
      </c>
      <c r="J18" s="21" t="s">
        <v>79</v>
      </c>
      <c r="K18" s="37">
        <v>13</v>
      </c>
      <c r="L18" s="41">
        <f t="shared" si="2"/>
        <v>1.79310344827586</v>
      </c>
      <c r="M18" s="41">
        <f t="shared" si="3"/>
        <v>5.79310344827586</v>
      </c>
      <c r="N18" s="36">
        <f t="shared" si="4"/>
        <v>65.7931034482759</v>
      </c>
      <c r="O18" t="s">
        <v>22</v>
      </c>
    </row>
    <row r="19" spans="1:15">
      <c r="A19" s="15">
        <v>15</v>
      </c>
      <c r="B19" s="35" t="s">
        <v>80</v>
      </c>
      <c r="C19" s="35" t="s">
        <v>46</v>
      </c>
      <c r="D19" s="35" t="s">
        <v>81</v>
      </c>
      <c r="E19" s="36">
        <v>98</v>
      </c>
      <c r="F19" s="36">
        <f t="shared" si="0"/>
        <v>58.8</v>
      </c>
      <c r="G19" s="21" t="s">
        <v>82</v>
      </c>
      <c r="H19" s="37">
        <v>6</v>
      </c>
      <c r="I19" s="28">
        <f t="shared" si="1"/>
        <v>4.8</v>
      </c>
      <c r="J19" s="21"/>
      <c r="K19" s="37">
        <v>0</v>
      </c>
      <c r="L19" s="41">
        <f t="shared" si="2"/>
        <v>0</v>
      </c>
      <c r="M19" s="41">
        <f t="shared" si="3"/>
        <v>4.8</v>
      </c>
      <c r="N19" s="36">
        <f t="shared" si="4"/>
        <v>63.6</v>
      </c>
      <c r="O19" t="s">
        <v>22</v>
      </c>
    </row>
    <row r="20" ht="24" spans="1:15">
      <c r="A20" s="15">
        <v>16</v>
      </c>
      <c r="B20" s="35" t="s">
        <v>83</v>
      </c>
      <c r="C20" s="35" t="s">
        <v>41</v>
      </c>
      <c r="D20" s="35" t="s">
        <v>84</v>
      </c>
      <c r="E20" s="36">
        <v>84</v>
      </c>
      <c r="F20" s="36">
        <f t="shared" si="0"/>
        <v>50.4</v>
      </c>
      <c r="G20" s="20" t="s">
        <v>85</v>
      </c>
      <c r="H20" s="36">
        <v>15</v>
      </c>
      <c r="I20" s="28">
        <f t="shared" si="1"/>
        <v>12</v>
      </c>
      <c r="J20" s="21" t="s">
        <v>86</v>
      </c>
      <c r="K20" s="36">
        <v>7</v>
      </c>
      <c r="L20" s="41">
        <f t="shared" si="2"/>
        <v>0.96551724137931</v>
      </c>
      <c r="M20" s="41">
        <f t="shared" si="3"/>
        <v>12.9655172413793</v>
      </c>
      <c r="N20" s="36">
        <f t="shared" si="4"/>
        <v>63.3655172413793</v>
      </c>
      <c r="O20" t="s">
        <v>22</v>
      </c>
    </row>
    <row r="21" ht="36" spans="1:14">
      <c r="A21" s="15">
        <v>17</v>
      </c>
      <c r="B21" s="35" t="s">
        <v>87</v>
      </c>
      <c r="C21" s="35" t="s">
        <v>18</v>
      </c>
      <c r="D21" s="35" t="s">
        <v>88</v>
      </c>
      <c r="E21" s="36">
        <v>98</v>
      </c>
      <c r="F21" s="36">
        <f t="shared" si="0"/>
        <v>58.8</v>
      </c>
      <c r="G21" s="39"/>
      <c r="H21" s="37">
        <v>0</v>
      </c>
      <c r="I21" s="28">
        <f>H21/18*100*0.4*0.8</f>
        <v>0</v>
      </c>
      <c r="J21" s="39" t="s">
        <v>89</v>
      </c>
      <c r="K21" s="37">
        <v>30</v>
      </c>
      <c r="L21" s="41">
        <f t="shared" si="2"/>
        <v>4.13793103448276</v>
      </c>
      <c r="M21" s="41">
        <f t="shared" si="3"/>
        <v>4.13793103448276</v>
      </c>
      <c r="N21" s="36">
        <f t="shared" si="4"/>
        <v>62.9379310344828</v>
      </c>
    </row>
    <row r="22" ht="60" spans="1:14">
      <c r="A22" s="15">
        <v>18</v>
      </c>
      <c r="B22" s="35" t="s">
        <v>90</v>
      </c>
      <c r="C22" s="35" t="s">
        <v>51</v>
      </c>
      <c r="D22" s="35" t="s">
        <v>91</v>
      </c>
      <c r="E22" s="36">
        <v>94</v>
      </c>
      <c r="F22" s="36">
        <f t="shared" si="0"/>
        <v>56.4</v>
      </c>
      <c r="G22" s="21"/>
      <c r="H22" s="36">
        <v>0</v>
      </c>
      <c r="I22" s="28">
        <f t="shared" ref="I22:I28" si="5">H22/40*100*0.4*0.8</f>
        <v>0</v>
      </c>
      <c r="J22" s="21" t="s">
        <v>92</v>
      </c>
      <c r="K22" s="36">
        <v>40</v>
      </c>
      <c r="L22" s="41">
        <f t="shared" si="2"/>
        <v>5.51724137931035</v>
      </c>
      <c r="M22" s="41">
        <f t="shared" si="3"/>
        <v>5.51724137931035</v>
      </c>
      <c r="N22" s="36">
        <f t="shared" si="4"/>
        <v>61.9172413793103</v>
      </c>
    </row>
    <row r="23" spans="1:14">
      <c r="A23" s="15">
        <v>19</v>
      </c>
      <c r="B23" s="35" t="s">
        <v>93</v>
      </c>
      <c r="C23" s="35" t="s">
        <v>29</v>
      </c>
      <c r="D23" s="35" t="s">
        <v>94</v>
      </c>
      <c r="E23" s="36">
        <v>94</v>
      </c>
      <c r="F23" s="36">
        <f t="shared" si="0"/>
        <v>56.4</v>
      </c>
      <c r="G23" s="21" t="s">
        <v>95</v>
      </c>
      <c r="H23" s="37">
        <v>6</v>
      </c>
      <c r="I23" s="28">
        <f t="shared" si="5"/>
        <v>4.8</v>
      </c>
      <c r="J23" s="21" t="s">
        <v>44</v>
      </c>
      <c r="K23" s="37">
        <v>5</v>
      </c>
      <c r="L23" s="41">
        <f t="shared" si="2"/>
        <v>0.689655172413793</v>
      </c>
      <c r="M23" s="41">
        <f t="shared" si="3"/>
        <v>5.48965517241379</v>
      </c>
      <c r="N23" s="36">
        <f t="shared" si="4"/>
        <v>61.8896551724138</v>
      </c>
    </row>
    <row r="24" spans="1:14">
      <c r="A24" s="15">
        <v>20</v>
      </c>
      <c r="B24" s="35" t="s">
        <v>96</v>
      </c>
      <c r="C24" s="35" t="s">
        <v>51</v>
      </c>
      <c r="D24" s="35" t="s">
        <v>97</v>
      </c>
      <c r="E24" s="36">
        <v>96</v>
      </c>
      <c r="F24" s="36">
        <f t="shared" si="0"/>
        <v>57.6</v>
      </c>
      <c r="G24" s="23" t="s">
        <v>78</v>
      </c>
      <c r="H24" s="36">
        <v>5</v>
      </c>
      <c r="I24" s="28">
        <f t="shared" si="5"/>
        <v>4</v>
      </c>
      <c r="J24" s="23"/>
      <c r="K24" s="36">
        <v>0</v>
      </c>
      <c r="L24" s="41">
        <f t="shared" si="2"/>
        <v>0</v>
      </c>
      <c r="M24" s="41">
        <f t="shared" si="3"/>
        <v>4</v>
      </c>
      <c r="N24" s="36">
        <f t="shared" si="4"/>
        <v>61.6</v>
      </c>
    </row>
    <row r="25" spans="1:14">
      <c r="A25" s="15">
        <v>21</v>
      </c>
      <c r="B25" s="35" t="s">
        <v>98</v>
      </c>
      <c r="C25" s="35" t="s">
        <v>99</v>
      </c>
      <c r="D25" s="40" t="s">
        <v>100</v>
      </c>
      <c r="E25" s="36">
        <v>96</v>
      </c>
      <c r="F25" s="36">
        <f t="shared" si="0"/>
        <v>57.6</v>
      </c>
      <c r="G25" s="21"/>
      <c r="H25" s="37">
        <v>0</v>
      </c>
      <c r="I25" s="28">
        <f t="shared" si="5"/>
        <v>0</v>
      </c>
      <c r="J25" s="20" t="s">
        <v>101</v>
      </c>
      <c r="K25" s="37">
        <v>20</v>
      </c>
      <c r="L25" s="41">
        <f t="shared" si="2"/>
        <v>2.75862068965517</v>
      </c>
      <c r="M25" s="41">
        <f t="shared" si="3"/>
        <v>2.75862068965517</v>
      </c>
      <c r="N25" s="36">
        <f t="shared" si="4"/>
        <v>60.3586206896552</v>
      </c>
    </row>
    <row r="26" spans="1:14">
      <c r="A26" s="15">
        <v>22</v>
      </c>
      <c r="B26" s="35" t="s">
        <v>102</v>
      </c>
      <c r="C26" s="35" t="s">
        <v>41</v>
      </c>
      <c r="D26" s="35" t="s">
        <v>103</v>
      </c>
      <c r="E26" s="36">
        <v>88</v>
      </c>
      <c r="F26" s="36">
        <f t="shared" si="0"/>
        <v>52.8</v>
      </c>
      <c r="G26" s="21" t="s">
        <v>104</v>
      </c>
      <c r="H26" s="37">
        <v>6</v>
      </c>
      <c r="I26" s="28">
        <f t="shared" si="5"/>
        <v>4.8</v>
      </c>
      <c r="J26" s="23" t="s">
        <v>21</v>
      </c>
      <c r="K26" s="37">
        <v>5</v>
      </c>
      <c r="L26" s="41">
        <f t="shared" si="2"/>
        <v>0.689655172413793</v>
      </c>
      <c r="M26" s="41">
        <f t="shared" si="3"/>
        <v>5.48965517241379</v>
      </c>
      <c r="N26" s="36">
        <f t="shared" si="4"/>
        <v>58.2896551724138</v>
      </c>
    </row>
    <row r="27" spans="1:14">
      <c r="A27" s="15">
        <v>23</v>
      </c>
      <c r="B27" s="35" t="s">
        <v>105</v>
      </c>
      <c r="C27" s="35" t="s">
        <v>51</v>
      </c>
      <c r="D27" s="35" t="s">
        <v>106</v>
      </c>
      <c r="E27" s="36">
        <v>90</v>
      </c>
      <c r="F27" s="36">
        <f t="shared" si="0"/>
        <v>54</v>
      </c>
      <c r="G27" s="21"/>
      <c r="H27" s="37">
        <v>0</v>
      </c>
      <c r="I27" s="28">
        <f t="shared" si="5"/>
        <v>0</v>
      </c>
      <c r="J27" s="23" t="s">
        <v>107</v>
      </c>
      <c r="K27" s="36">
        <v>5</v>
      </c>
      <c r="L27" s="41">
        <f t="shared" si="2"/>
        <v>0.689655172413793</v>
      </c>
      <c r="M27" s="41">
        <f t="shared" si="3"/>
        <v>0.689655172413793</v>
      </c>
      <c r="N27" s="36">
        <f t="shared" si="4"/>
        <v>54.6896551724138</v>
      </c>
    </row>
    <row r="28" spans="1:14">
      <c r="A28" s="15">
        <v>24</v>
      </c>
      <c r="B28" s="35" t="s">
        <v>108</v>
      </c>
      <c r="C28" s="35" t="s">
        <v>68</v>
      </c>
      <c r="D28" s="35" t="s">
        <v>109</v>
      </c>
      <c r="E28" s="36">
        <v>82</v>
      </c>
      <c r="F28" s="36">
        <f t="shared" si="0"/>
        <v>49.2</v>
      </c>
      <c r="G28" s="39"/>
      <c r="H28" s="36">
        <v>0</v>
      </c>
      <c r="I28" s="28">
        <f t="shared" si="5"/>
        <v>0</v>
      </c>
      <c r="J28" s="42"/>
      <c r="K28" s="36">
        <v>0</v>
      </c>
      <c r="L28" s="41">
        <f t="shared" si="2"/>
        <v>0</v>
      </c>
      <c r="M28" s="41">
        <f t="shared" si="3"/>
        <v>0</v>
      </c>
      <c r="N28" s="36">
        <f t="shared" si="4"/>
        <v>49.2</v>
      </c>
    </row>
  </sheetData>
  <mergeCells count="12">
    <mergeCell ref="A1:N1"/>
    <mergeCell ref="G2:M2"/>
    <mergeCell ref="G3:I3"/>
    <mergeCell ref="J3:L3"/>
    <mergeCell ref="A2:A4"/>
    <mergeCell ref="B2:B4"/>
    <mergeCell ref="C2:C4"/>
    <mergeCell ref="D2:D4"/>
    <mergeCell ref="E2:E4"/>
    <mergeCell ref="F2:F4"/>
    <mergeCell ref="M3:M4"/>
    <mergeCell ref="N2:N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A1:N1"/>
    </sheetView>
  </sheetViews>
  <sheetFormatPr defaultColWidth="9" defaultRowHeight="13.5"/>
  <cols>
    <col min="7" max="7" width="31.125" customWidth="1"/>
    <col min="10" max="10" width="34.375" customWidth="1"/>
  </cols>
  <sheetData>
    <row r="1" ht="31.5" spans="1:14">
      <c r="A1" s="1" t="s">
        <v>110</v>
      </c>
      <c r="B1" s="2"/>
      <c r="C1" s="2"/>
      <c r="D1" s="2"/>
      <c r="E1" s="2"/>
      <c r="F1" s="2"/>
      <c r="G1" s="2"/>
      <c r="H1" s="2"/>
      <c r="I1" s="24"/>
      <c r="J1" s="2"/>
      <c r="K1" s="2"/>
      <c r="L1" s="24"/>
      <c r="M1" s="24"/>
      <c r="N1" s="2"/>
    </row>
    <row r="2" spans="1:14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25"/>
      <c r="J2" s="7"/>
      <c r="K2" s="7"/>
      <c r="L2" s="25"/>
      <c r="M2" s="26"/>
      <c r="N2" s="5" t="s">
        <v>8</v>
      </c>
    </row>
    <row r="3" spans="1:14">
      <c r="A3" s="8"/>
      <c r="B3" s="9"/>
      <c r="C3" s="10"/>
      <c r="D3" s="10"/>
      <c r="E3" s="10"/>
      <c r="F3" s="10"/>
      <c r="G3" s="6" t="s">
        <v>9</v>
      </c>
      <c r="H3" s="7"/>
      <c r="I3" s="26"/>
      <c r="J3" s="6" t="s">
        <v>10</v>
      </c>
      <c r="K3" s="7"/>
      <c r="L3" s="26"/>
      <c r="M3" s="27" t="s">
        <v>11</v>
      </c>
      <c r="N3" s="10"/>
    </row>
    <row r="4" ht="24" spans="1:14">
      <c r="A4" s="11"/>
      <c r="B4" s="12"/>
      <c r="C4" s="13"/>
      <c r="D4" s="13"/>
      <c r="E4" s="13"/>
      <c r="F4" s="13"/>
      <c r="G4" s="14" t="s">
        <v>12</v>
      </c>
      <c r="H4" s="14" t="s">
        <v>13</v>
      </c>
      <c r="I4" s="28" t="s">
        <v>14</v>
      </c>
      <c r="J4" s="29" t="s">
        <v>12</v>
      </c>
      <c r="K4" s="29" t="s">
        <v>15</v>
      </c>
      <c r="L4" s="28" t="s">
        <v>16</v>
      </c>
      <c r="M4" s="30"/>
      <c r="N4" s="13"/>
    </row>
    <row r="5" ht="60" spans="1:15">
      <c r="A5" s="15">
        <v>1</v>
      </c>
      <c r="B5" s="16" t="s">
        <v>111</v>
      </c>
      <c r="C5" s="16" t="s">
        <v>112</v>
      </c>
      <c r="D5" s="16" t="s">
        <v>33</v>
      </c>
      <c r="E5" s="18">
        <v>100</v>
      </c>
      <c r="F5" s="18">
        <f t="shared" ref="F5:F21" si="0">E5*0.6</f>
        <v>60</v>
      </c>
      <c r="G5" s="21" t="s">
        <v>113</v>
      </c>
      <c r="H5" s="22">
        <v>33</v>
      </c>
      <c r="I5" s="28">
        <f t="shared" ref="I5:I21" si="1">H5/33*100*0.4*0.8</f>
        <v>32</v>
      </c>
      <c r="J5" s="21" t="s">
        <v>114</v>
      </c>
      <c r="K5" s="22">
        <v>8</v>
      </c>
      <c r="L5" s="31">
        <f t="shared" ref="L5:L21" si="2">K5/48*100*0.4*0.2</f>
        <v>1.33333333333333</v>
      </c>
      <c r="M5" s="31">
        <f t="shared" ref="M5:M21" si="3">I5+L5</f>
        <v>33.3333333333333</v>
      </c>
      <c r="N5" s="18">
        <f t="shared" ref="N5:N21" si="4">F5+M5</f>
        <v>93.3333333333333</v>
      </c>
      <c r="O5" t="s">
        <v>22</v>
      </c>
    </row>
    <row r="6" ht="84" spans="1:15">
      <c r="A6" s="15">
        <v>2</v>
      </c>
      <c r="B6" s="16" t="s">
        <v>115</v>
      </c>
      <c r="C6" s="16" t="s">
        <v>116</v>
      </c>
      <c r="D6" s="16" t="s">
        <v>52</v>
      </c>
      <c r="E6" s="18">
        <v>98</v>
      </c>
      <c r="F6" s="18">
        <f t="shared" si="0"/>
        <v>58.8</v>
      </c>
      <c r="G6" s="21" t="s">
        <v>117</v>
      </c>
      <c r="H6" s="22">
        <v>26.75</v>
      </c>
      <c r="I6" s="28">
        <f t="shared" si="1"/>
        <v>25.9393939393939</v>
      </c>
      <c r="J6" s="21"/>
      <c r="K6" s="22">
        <v>0</v>
      </c>
      <c r="L6" s="31">
        <f t="shared" si="2"/>
        <v>0</v>
      </c>
      <c r="M6" s="31">
        <f t="shared" si="3"/>
        <v>25.9393939393939</v>
      </c>
      <c r="N6" s="18">
        <f t="shared" si="4"/>
        <v>84.7393939393939</v>
      </c>
      <c r="O6" t="s">
        <v>22</v>
      </c>
    </row>
    <row r="7" ht="84" spans="1:15">
      <c r="A7" s="15">
        <v>3</v>
      </c>
      <c r="B7" s="33" t="s">
        <v>118</v>
      </c>
      <c r="C7" s="16" t="s">
        <v>119</v>
      </c>
      <c r="D7" s="33" t="s">
        <v>120</v>
      </c>
      <c r="E7" s="18">
        <v>88</v>
      </c>
      <c r="F7" s="18">
        <f t="shared" si="0"/>
        <v>52.8</v>
      </c>
      <c r="G7" s="21" t="s">
        <v>121</v>
      </c>
      <c r="H7" s="22">
        <v>31</v>
      </c>
      <c r="I7" s="28">
        <f t="shared" si="1"/>
        <v>30.0606060606061</v>
      </c>
      <c r="J7" s="21" t="s">
        <v>21</v>
      </c>
      <c r="K7" s="22">
        <v>5</v>
      </c>
      <c r="L7" s="31">
        <f t="shared" si="2"/>
        <v>0.833333333333333</v>
      </c>
      <c r="M7" s="31">
        <f t="shared" si="3"/>
        <v>30.8939393939394</v>
      </c>
      <c r="N7" s="18">
        <f t="shared" si="4"/>
        <v>83.6939393939394</v>
      </c>
      <c r="O7" t="s">
        <v>22</v>
      </c>
    </row>
    <row r="8" ht="60" spans="1:15">
      <c r="A8" s="15">
        <v>4</v>
      </c>
      <c r="B8" s="16" t="s">
        <v>122</v>
      </c>
      <c r="C8" s="16" t="s">
        <v>123</v>
      </c>
      <c r="D8" s="16" t="s">
        <v>77</v>
      </c>
      <c r="E8" s="18">
        <v>100</v>
      </c>
      <c r="F8" s="18">
        <f t="shared" si="0"/>
        <v>60</v>
      </c>
      <c r="G8" s="20" t="s">
        <v>124</v>
      </c>
      <c r="H8" s="22">
        <v>18</v>
      </c>
      <c r="I8" s="28">
        <f t="shared" si="1"/>
        <v>17.4545454545455</v>
      </c>
      <c r="J8" s="20" t="s">
        <v>125</v>
      </c>
      <c r="K8" s="22">
        <v>26</v>
      </c>
      <c r="L8" s="31">
        <f t="shared" si="2"/>
        <v>4.33333333333333</v>
      </c>
      <c r="M8" s="31">
        <f t="shared" si="3"/>
        <v>21.7878787878788</v>
      </c>
      <c r="N8" s="18">
        <f t="shared" si="4"/>
        <v>81.7878787878788</v>
      </c>
      <c r="O8" t="s">
        <v>22</v>
      </c>
    </row>
    <row r="9" ht="60" spans="1:15">
      <c r="A9" s="15">
        <v>5</v>
      </c>
      <c r="B9" s="16" t="s">
        <v>126</v>
      </c>
      <c r="C9" s="16" t="s">
        <v>116</v>
      </c>
      <c r="D9" s="16" t="s">
        <v>127</v>
      </c>
      <c r="E9" s="18">
        <v>92</v>
      </c>
      <c r="F9" s="18">
        <f t="shared" si="0"/>
        <v>55.2</v>
      </c>
      <c r="G9" s="20" t="s">
        <v>128</v>
      </c>
      <c r="H9" s="18">
        <v>10.15</v>
      </c>
      <c r="I9" s="28">
        <f t="shared" si="1"/>
        <v>9.84242424242424</v>
      </c>
      <c r="J9" s="21" t="s">
        <v>129</v>
      </c>
      <c r="K9" s="18">
        <v>35</v>
      </c>
      <c r="L9" s="31">
        <f t="shared" si="2"/>
        <v>5.83333333333333</v>
      </c>
      <c r="M9" s="31">
        <f t="shared" si="3"/>
        <v>15.6757575757576</v>
      </c>
      <c r="N9" s="18">
        <f t="shared" si="4"/>
        <v>70.8757575757576</v>
      </c>
      <c r="O9" t="s">
        <v>22</v>
      </c>
    </row>
    <row r="10" ht="24" spans="1:15">
      <c r="A10" s="15">
        <v>6</v>
      </c>
      <c r="B10" s="16" t="s">
        <v>130</v>
      </c>
      <c r="C10" s="16" t="s">
        <v>131</v>
      </c>
      <c r="D10" s="16" t="s">
        <v>132</v>
      </c>
      <c r="E10" s="18">
        <v>96</v>
      </c>
      <c r="F10" s="18">
        <f t="shared" si="0"/>
        <v>57.6</v>
      </c>
      <c r="G10" s="21" t="s">
        <v>133</v>
      </c>
      <c r="H10" s="22">
        <v>11</v>
      </c>
      <c r="I10" s="28">
        <f t="shared" si="1"/>
        <v>10.6666666666667</v>
      </c>
      <c r="J10" s="21" t="s">
        <v>21</v>
      </c>
      <c r="K10" s="22">
        <v>5</v>
      </c>
      <c r="L10" s="31">
        <f t="shared" si="2"/>
        <v>0.833333333333333</v>
      </c>
      <c r="M10" s="31">
        <f t="shared" si="3"/>
        <v>11.5</v>
      </c>
      <c r="N10" s="18">
        <f t="shared" si="4"/>
        <v>69.1</v>
      </c>
      <c r="O10" t="s">
        <v>22</v>
      </c>
    </row>
    <row r="11" ht="36" spans="1:15">
      <c r="A11" s="15">
        <v>7</v>
      </c>
      <c r="B11" s="33" t="s">
        <v>134</v>
      </c>
      <c r="C11" s="16" t="s">
        <v>119</v>
      </c>
      <c r="D11" s="16" t="s">
        <v>52</v>
      </c>
      <c r="E11" s="18">
        <v>98</v>
      </c>
      <c r="F11" s="18">
        <f t="shared" si="0"/>
        <v>58.8</v>
      </c>
      <c r="G11" s="21" t="s">
        <v>135</v>
      </c>
      <c r="H11" s="22">
        <v>6</v>
      </c>
      <c r="I11" s="28">
        <f t="shared" si="1"/>
        <v>5.81818181818182</v>
      </c>
      <c r="J11" s="21" t="s">
        <v>136</v>
      </c>
      <c r="K11" s="22">
        <v>20</v>
      </c>
      <c r="L11" s="31">
        <f t="shared" si="2"/>
        <v>3.33333333333333</v>
      </c>
      <c r="M11" s="31">
        <f t="shared" si="3"/>
        <v>9.15151515151515</v>
      </c>
      <c r="N11" s="18">
        <f t="shared" si="4"/>
        <v>67.9515151515152</v>
      </c>
      <c r="O11" t="s">
        <v>22</v>
      </c>
    </row>
    <row r="12" ht="72" spans="1:15">
      <c r="A12" s="15">
        <v>8</v>
      </c>
      <c r="B12" s="16" t="s">
        <v>137</v>
      </c>
      <c r="C12" s="16" t="s">
        <v>112</v>
      </c>
      <c r="D12" s="16" t="s">
        <v>56</v>
      </c>
      <c r="E12" s="18">
        <v>98</v>
      </c>
      <c r="F12" s="18">
        <f t="shared" si="0"/>
        <v>58.8</v>
      </c>
      <c r="G12" s="20" t="s">
        <v>138</v>
      </c>
      <c r="H12" s="18">
        <v>0.3</v>
      </c>
      <c r="I12" s="28">
        <f t="shared" si="1"/>
        <v>0.290909090909091</v>
      </c>
      <c r="J12" s="34" t="s">
        <v>139</v>
      </c>
      <c r="K12" s="18">
        <v>48</v>
      </c>
      <c r="L12" s="31">
        <f t="shared" si="2"/>
        <v>8</v>
      </c>
      <c r="M12" s="31">
        <f t="shared" si="3"/>
        <v>8.29090909090909</v>
      </c>
      <c r="N12" s="18">
        <f t="shared" si="4"/>
        <v>67.0909090909091</v>
      </c>
      <c r="O12" t="s">
        <v>22</v>
      </c>
    </row>
    <row r="13" ht="36" spans="1:15">
      <c r="A13" s="15">
        <v>9</v>
      </c>
      <c r="B13" s="16" t="s">
        <v>140</v>
      </c>
      <c r="C13" s="16" t="s">
        <v>141</v>
      </c>
      <c r="D13" s="16" t="s">
        <v>142</v>
      </c>
      <c r="E13" s="18">
        <v>96</v>
      </c>
      <c r="F13" s="18">
        <f t="shared" si="0"/>
        <v>57.6</v>
      </c>
      <c r="G13" s="21" t="s">
        <v>78</v>
      </c>
      <c r="H13" s="22">
        <v>5</v>
      </c>
      <c r="I13" s="28">
        <f t="shared" si="1"/>
        <v>4.84848484848485</v>
      </c>
      <c r="J13" s="21" t="s">
        <v>143</v>
      </c>
      <c r="K13" s="22">
        <v>20</v>
      </c>
      <c r="L13" s="31">
        <f t="shared" si="2"/>
        <v>3.33333333333333</v>
      </c>
      <c r="M13" s="31">
        <f t="shared" si="3"/>
        <v>8.18181818181818</v>
      </c>
      <c r="N13" s="18">
        <f t="shared" si="4"/>
        <v>65.7818181818182</v>
      </c>
      <c r="O13" t="s">
        <v>22</v>
      </c>
    </row>
    <row r="14" ht="24" spans="1:15">
      <c r="A14" s="15">
        <v>10</v>
      </c>
      <c r="B14" s="16" t="s">
        <v>144</v>
      </c>
      <c r="C14" s="16" t="s">
        <v>145</v>
      </c>
      <c r="D14" s="16" t="s">
        <v>146</v>
      </c>
      <c r="E14" s="18">
        <v>90</v>
      </c>
      <c r="F14" s="18">
        <f t="shared" si="0"/>
        <v>54</v>
      </c>
      <c r="G14" s="20" t="s">
        <v>133</v>
      </c>
      <c r="H14" s="18">
        <v>11</v>
      </c>
      <c r="I14" s="28">
        <f t="shared" si="1"/>
        <v>10.6666666666667</v>
      </c>
      <c r="J14" s="20" t="s">
        <v>147</v>
      </c>
      <c r="K14" s="18">
        <v>2</v>
      </c>
      <c r="L14" s="31">
        <f t="shared" si="2"/>
        <v>0.333333333333333</v>
      </c>
      <c r="M14" s="31">
        <f t="shared" si="3"/>
        <v>11</v>
      </c>
      <c r="N14" s="18">
        <f t="shared" si="4"/>
        <v>65</v>
      </c>
      <c r="O14" t="s">
        <v>22</v>
      </c>
    </row>
    <row r="15" ht="24" spans="1:15">
      <c r="A15" s="15">
        <v>11</v>
      </c>
      <c r="B15" s="16" t="s">
        <v>148</v>
      </c>
      <c r="C15" s="16" t="s">
        <v>145</v>
      </c>
      <c r="D15" s="16" t="s">
        <v>149</v>
      </c>
      <c r="E15" s="18">
        <v>94</v>
      </c>
      <c r="F15" s="18">
        <f t="shared" si="0"/>
        <v>56.4</v>
      </c>
      <c r="G15" s="21" t="s">
        <v>78</v>
      </c>
      <c r="H15" s="14">
        <v>5</v>
      </c>
      <c r="I15" s="28">
        <f t="shared" si="1"/>
        <v>4.84848484848485</v>
      </c>
      <c r="J15" s="21" t="s">
        <v>150</v>
      </c>
      <c r="K15" s="18">
        <v>8</v>
      </c>
      <c r="L15" s="31">
        <f t="shared" si="2"/>
        <v>1.33333333333333</v>
      </c>
      <c r="M15" s="31">
        <f t="shared" si="3"/>
        <v>6.18181818181818</v>
      </c>
      <c r="N15" s="18">
        <f t="shared" si="4"/>
        <v>62.5818181818182</v>
      </c>
      <c r="O15" t="s">
        <v>22</v>
      </c>
    </row>
    <row r="16" ht="84" spans="1:15">
      <c r="A16" s="15">
        <v>12</v>
      </c>
      <c r="B16" s="16" t="s">
        <v>151</v>
      </c>
      <c r="C16" s="16" t="s">
        <v>112</v>
      </c>
      <c r="D16" s="16" t="s">
        <v>25</v>
      </c>
      <c r="E16" s="18">
        <v>94</v>
      </c>
      <c r="F16" s="18">
        <f t="shared" si="0"/>
        <v>56.4</v>
      </c>
      <c r="G16" s="21"/>
      <c r="H16" s="22">
        <v>0</v>
      </c>
      <c r="I16" s="28">
        <f t="shared" si="1"/>
        <v>0</v>
      </c>
      <c r="J16" s="20" t="s">
        <v>152</v>
      </c>
      <c r="K16" s="22">
        <v>35</v>
      </c>
      <c r="L16" s="31">
        <f t="shared" si="2"/>
        <v>5.83333333333333</v>
      </c>
      <c r="M16" s="31">
        <f t="shared" si="3"/>
        <v>5.83333333333333</v>
      </c>
      <c r="N16" s="18">
        <f t="shared" si="4"/>
        <v>62.2333333333333</v>
      </c>
      <c r="O16" t="s">
        <v>22</v>
      </c>
    </row>
    <row r="17" ht="36" spans="1:15">
      <c r="A17" s="15">
        <v>13</v>
      </c>
      <c r="B17" s="16" t="s">
        <v>153</v>
      </c>
      <c r="C17" s="16" t="s">
        <v>141</v>
      </c>
      <c r="D17" s="16" t="s">
        <v>154</v>
      </c>
      <c r="E17" s="18">
        <v>98</v>
      </c>
      <c r="F17" s="18">
        <f t="shared" si="0"/>
        <v>58.8</v>
      </c>
      <c r="G17" s="6"/>
      <c r="H17" s="18">
        <v>0</v>
      </c>
      <c r="I17" s="28">
        <f t="shared" si="1"/>
        <v>0</v>
      </c>
      <c r="J17" s="20" t="s">
        <v>155</v>
      </c>
      <c r="K17" s="18">
        <v>15</v>
      </c>
      <c r="L17" s="31">
        <f t="shared" si="2"/>
        <v>2.5</v>
      </c>
      <c r="M17" s="31">
        <f t="shared" si="3"/>
        <v>2.5</v>
      </c>
      <c r="N17" s="18">
        <f t="shared" si="4"/>
        <v>61.3</v>
      </c>
      <c r="O17" t="s">
        <v>22</v>
      </c>
    </row>
    <row r="18" ht="60" spans="1:15">
      <c r="A18" s="15">
        <v>14</v>
      </c>
      <c r="B18" s="16" t="s">
        <v>156</v>
      </c>
      <c r="C18" s="16" t="s">
        <v>141</v>
      </c>
      <c r="D18" s="16" t="s">
        <v>157</v>
      </c>
      <c r="E18" s="18">
        <v>88</v>
      </c>
      <c r="F18" s="18">
        <f t="shared" si="0"/>
        <v>52.8</v>
      </c>
      <c r="G18" s="23"/>
      <c r="H18" s="18">
        <v>0</v>
      </c>
      <c r="I18" s="28">
        <f t="shared" si="1"/>
        <v>0</v>
      </c>
      <c r="J18" s="23" t="s">
        <v>158</v>
      </c>
      <c r="K18" s="18">
        <v>22</v>
      </c>
      <c r="L18" s="31">
        <f t="shared" si="2"/>
        <v>3.66666666666667</v>
      </c>
      <c r="M18" s="31">
        <f t="shared" si="3"/>
        <v>3.66666666666667</v>
      </c>
      <c r="N18" s="18">
        <f t="shared" si="4"/>
        <v>56.4666666666667</v>
      </c>
      <c r="O18" t="s">
        <v>22</v>
      </c>
    </row>
    <row r="19" spans="1:15">
      <c r="A19" s="15">
        <v>15</v>
      </c>
      <c r="B19" s="16" t="s">
        <v>159</v>
      </c>
      <c r="C19" s="16" t="s">
        <v>145</v>
      </c>
      <c r="D19" s="16" t="s">
        <v>160</v>
      </c>
      <c r="E19" s="18">
        <v>86</v>
      </c>
      <c r="F19" s="18">
        <f t="shared" si="0"/>
        <v>51.6</v>
      </c>
      <c r="G19" s="20" t="s">
        <v>78</v>
      </c>
      <c r="H19" s="22">
        <v>5</v>
      </c>
      <c r="I19" s="28">
        <f t="shared" si="1"/>
        <v>4.84848484848485</v>
      </c>
      <c r="J19" s="20"/>
      <c r="K19" s="22">
        <v>0</v>
      </c>
      <c r="L19" s="31">
        <f t="shared" si="2"/>
        <v>0</v>
      </c>
      <c r="M19" s="31">
        <f t="shared" si="3"/>
        <v>4.84848484848485</v>
      </c>
      <c r="N19" s="18">
        <f t="shared" si="4"/>
        <v>56.4484848484849</v>
      </c>
      <c r="O19" t="s">
        <v>22</v>
      </c>
    </row>
    <row r="20" spans="1:15">
      <c r="A20" s="15">
        <v>16</v>
      </c>
      <c r="B20" s="16" t="s">
        <v>161</v>
      </c>
      <c r="C20" s="16" t="s">
        <v>162</v>
      </c>
      <c r="D20" s="16" t="s">
        <v>163</v>
      </c>
      <c r="E20" s="18">
        <v>88</v>
      </c>
      <c r="F20" s="18">
        <f t="shared" si="0"/>
        <v>52.8</v>
      </c>
      <c r="G20" s="21"/>
      <c r="H20" s="22">
        <v>0</v>
      </c>
      <c r="I20" s="28">
        <f t="shared" si="1"/>
        <v>0</v>
      </c>
      <c r="J20" s="21" t="s">
        <v>44</v>
      </c>
      <c r="K20" s="22">
        <v>5</v>
      </c>
      <c r="L20" s="31">
        <f t="shared" si="2"/>
        <v>0.833333333333333</v>
      </c>
      <c r="M20" s="31">
        <f t="shared" si="3"/>
        <v>0.833333333333333</v>
      </c>
      <c r="N20" s="18">
        <f t="shared" si="4"/>
        <v>53.6333333333333</v>
      </c>
      <c r="O20" t="s">
        <v>22</v>
      </c>
    </row>
    <row r="21" spans="1:14">
      <c r="A21" s="15">
        <v>17</v>
      </c>
      <c r="B21" s="16" t="s">
        <v>164</v>
      </c>
      <c r="C21" s="16" t="s">
        <v>141</v>
      </c>
      <c r="D21" s="16" t="s">
        <v>165</v>
      </c>
      <c r="E21" s="18">
        <v>86</v>
      </c>
      <c r="F21" s="18">
        <f t="shared" si="0"/>
        <v>51.6</v>
      </c>
      <c r="G21" s="14"/>
      <c r="H21" s="18">
        <v>0</v>
      </c>
      <c r="I21" s="28">
        <f t="shared" si="1"/>
        <v>0</v>
      </c>
      <c r="J21" s="23"/>
      <c r="K21" s="18">
        <v>0</v>
      </c>
      <c r="L21" s="31">
        <f t="shared" si="2"/>
        <v>0</v>
      </c>
      <c r="M21" s="31">
        <f t="shared" si="3"/>
        <v>0</v>
      </c>
      <c r="N21" s="18">
        <f t="shared" si="4"/>
        <v>51.6</v>
      </c>
    </row>
  </sheetData>
  <mergeCells count="12">
    <mergeCell ref="A1:N1"/>
    <mergeCell ref="G2:M2"/>
    <mergeCell ref="G3:I3"/>
    <mergeCell ref="J3:L3"/>
    <mergeCell ref="A2:A4"/>
    <mergeCell ref="B2:B4"/>
    <mergeCell ref="C2:C4"/>
    <mergeCell ref="D2:D4"/>
    <mergeCell ref="E2:E4"/>
    <mergeCell ref="F2:F4"/>
    <mergeCell ref="M3:M4"/>
    <mergeCell ref="N2:N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15" zoomScaleNormal="115" workbookViewId="0">
      <selection activeCell="G24" sqref="G24"/>
    </sheetView>
  </sheetViews>
  <sheetFormatPr defaultColWidth="9" defaultRowHeight="13.5"/>
  <cols>
    <col min="7" max="7" width="25.125" customWidth="1"/>
    <col min="10" max="10" width="39" customWidth="1"/>
  </cols>
  <sheetData>
    <row r="1" ht="31.5" spans="1:14">
      <c r="A1" s="1" t="s">
        <v>166</v>
      </c>
      <c r="B1" s="2"/>
      <c r="C1" s="2"/>
      <c r="D1" s="2"/>
      <c r="E1" s="2"/>
      <c r="F1" s="2"/>
      <c r="G1" s="2"/>
      <c r="H1" s="2"/>
      <c r="I1" s="24"/>
      <c r="J1" s="2"/>
      <c r="K1" s="2"/>
      <c r="L1" s="24"/>
      <c r="M1" s="24"/>
      <c r="N1" s="2"/>
    </row>
    <row r="2" spans="1:14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25"/>
      <c r="J2" s="7"/>
      <c r="K2" s="7"/>
      <c r="L2" s="25"/>
      <c r="M2" s="26"/>
      <c r="N2" s="5" t="s">
        <v>8</v>
      </c>
    </row>
    <row r="3" spans="1:14">
      <c r="A3" s="8"/>
      <c r="B3" s="9"/>
      <c r="C3" s="10"/>
      <c r="D3" s="10"/>
      <c r="E3" s="10"/>
      <c r="F3" s="10"/>
      <c r="G3" s="6" t="s">
        <v>9</v>
      </c>
      <c r="H3" s="7"/>
      <c r="I3" s="26"/>
      <c r="J3" s="6" t="s">
        <v>10</v>
      </c>
      <c r="K3" s="7"/>
      <c r="L3" s="26"/>
      <c r="M3" s="27" t="s">
        <v>11</v>
      </c>
      <c r="N3" s="10"/>
    </row>
    <row r="4" ht="24" spans="1:14">
      <c r="A4" s="11"/>
      <c r="B4" s="12"/>
      <c r="C4" s="13"/>
      <c r="D4" s="13"/>
      <c r="E4" s="13"/>
      <c r="F4" s="13"/>
      <c r="G4" s="14" t="s">
        <v>12</v>
      </c>
      <c r="H4" s="14" t="s">
        <v>13</v>
      </c>
      <c r="I4" s="28" t="s">
        <v>14</v>
      </c>
      <c r="J4" s="29" t="s">
        <v>12</v>
      </c>
      <c r="K4" s="29" t="s">
        <v>15</v>
      </c>
      <c r="L4" s="28" t="s">
        <v>16</v>
      </c>
      <c r="M4" s="30"/>
      <c r="N4" s="13"/>
    </row>
    <row r="5" ht="60" spans="1:15">
      <c r="A5" s="15">
        <v>1</v>
      </c>
      <c r="B5" s="16" t="s">
        <v>167</v>
      </c>
      <c r="C5" s="16" t="s">
        <v>168</v>
      </c>
      <c r="D5" s="17" t="s">
        <v>169</v>
      </c>
      <c r="E5" s="18">
        <v>96</v>
      </c>
      <c r="F5" s="18">
        <f t="shared" ref="F5:F22" si="0">E5*0.6</f>
        <v>57.6</v>
      </c>
      <c r="G5" s="19"/>
      <c r="H5" s="18">
        <v>0</v>
      </c>
      <c r="I5" s="28">
        <f t="shared" ref="I5:I22" si="1">H5/18*100*0.4*0.8</f>
        <v>0</v>
      </c>
      <c r="J5" s="21" t="s">
        <v>170</v>
      </c>
      <c r="K5" s="18">
        <v>37</v>
      </c>
      <c r="L5" s="31">
        <f t="shared" ref="L5:L22" si="2">K5/37*100*0.4*0.2</f>
        <v>8</v>
      </c>
      <c r="M5" s="31">
        <f t="shared" ref="M5:M22" si="3">I5+L5</f>
        <v>8</v>
      </c>
      <c r="N5" s="18">
        <f t="shared" ref="N5:N22" si="4">F5+M5</f>
        <v>65.6</v>
      </c>
      <c r="O5" t="s">
        <v>22</v>
      </c>
    </row>
    <row r="6" ht="60" spans="1:15">
      <c r="A6" s="15">
        <v>2</v>
      </c>
      <c r="B6" s="16" t="s">
        <v>171</v>
      </c>
      <c r="C6" s="16" t="s">
        <v>172</v>
      </c>
      <c r="D6" s="17" t="s">
        <v>81</v>
      </c>
      <c r="E6" s="18">
        <v>98</v>
      </c>
      <c r="F6" s="18">
        <f t="shared" si="0"/>
        <v>58.8</v>
      </c>
      <c r="G6" s="20"/>
      <c r="H6" s="18">
        <v>0</v>
      </c>
      <c r="I6" s="28">
        <f t="shared" si="1"/>
        <v>0</v>
      </c>
      <c r="J6" s="20" t="s">
        <v>173</v>
      </c>
      <c r="K6" s="18">
        <v>30</v>
      </c>
      <c r="L6" s="31">
        <f t="shared" si="2"/>
        <v>6.48648648648649</v>
      </c>
      <c r="M6" s="31">
        <f t="shared" si="3"/>
        <v>6.48648648648649</v>
      </c>
      <c r="N6" s="18">
        <f t="shared" si="4"/>
        <v>65.2864864864865</v>
      </c>
      <c r="O6" t="s">
        <v>22</v>
      </c>
    </row>
    <row r="7" ht="24" spans="1:15">
      <c r="A7" s="15">
        <v>3</v>
      </c>
      <c r="B7" s="16" t="s">
        <v>174</v>
      </c>
      <c r="C7" s="16" t="s">
        <v>172</v>
      </c>
      <c r="D7" s="17" t="s">
        <v>175</v>
      </c>
      <c r="E7" s="18">
        <v>100</v>
      </c>
      <c r="F7" s="18">
        <f t="shared" si="0"/>
        <v>60</v>
      </c>
      <c r="G7" s="21"/>
      <c r="H7" s="22">
        <v>0</v>
      </c>
      <c r="I7" s="28">
        <f t="shared" si="1"/>
        <v>0</v>
      </c>
      <c r="J7" s="21" t="s">
        <v>114</v>
      </c>
      <c r="K7" s="22">
        <v>8</v>
      </c>
      <c r="L7" s="31">
        <f t="shared" si="2"/>
        <v>1.72972972972973</v>
      </c>
      <c r="M7" s="31">
        <f t="shared" si="3"/>
        <v>1.72972972972973</v>
      </c>
      <c r="N7" s="18">
        <f t="shared" si="4"/>
        <v>61.7297297297297</v>
      </c>
      <c r="O7" t="s">
        <v>22</v>
      </c>
    </row>
    <row r="8" ht="24" spans="1:15">
      <c r="A8" s="15">
        <v>4</v>
      </c>
      <c r="B8" s="16" t="s">
        <v>176</v>
      </c>
      <c r="C8" s="16" t="s">
        <v>177</v>
      </c>
      <c r="D8" s="17" t="s">
        <v>33</v>
      </c>
      <c r="E8" s="18">
        <v>100</v>
      </c>
      <c r="F8" s="18">
        <f t="shared" si="0"/>
        <v>60</v>
      </c>
      <c r="G8" s="21"/>
      <c r="H8" s="22">
        <v>0</v>
      </c>
      <c r="I8" s="28">
        <f t="shared" si="1"/>
        <v>0</v>
      </c>
      <c r="J8" s="20" t="s">
        <v>114</v>
      </c>
      <c r="K8" s="22">
        <v>8</v>
      </c>
      <c r="L8" s="31">
        <f t="shared" si="2"/>
        <v>1.72972972972973</v>
      </c>
      <c r="M8" s="31">
        <f t="shared" si="3"/>
        <v>1.72972972972973</v>
      </c>
      <c r="N8" s="18">
        <f t="shared" si="4"/>
        <v>61.7297297297297</v>
      </c>
      <c r="O8" t="s">
        <v>22</v>
      </c>
    </row>
    <row r="9" spans="1:15">
      <c r="A9" s="15">
        <v>5</v>
      </c>
      <c r="B9" s="16" t="s">
        <v>178</v>
      </c>
      <c r="C9" s="16" t="s">
        <v>179</v>
      </c>
      <c r="D9" s="17" t="s">
        <v>175</v>
      </c>
      <c r="E9" s="18">
        <v>100</v>
      </c>
      <c r="F9" s="18">
        <f t="shared" si="0"/>
        <v>60</v>
      </c>
      <c r="G9" s="20"/>
      <c r="H9" s="18">
        <v>0</v>
      </c>
      <c r="I9" s="28">
        <f t="shared" si="1"/>
        <v>0</v>
      </c>
      <c r="J9" s="21" t="s">
        <v>107</v>
      </c>
      <c r="K9" s="18">
        <v>5</v>
      </c>
      <c r="L9" s="31">
        <f t="shared" si="2"/>
        <v>1.08108108108108</v>
      </c>
      <c r="M9" s="31">
        <f t="shared" si="3"/>
        <v>1.08108108108108</v>
      </c>
      <c r="N9" s="18">
        <f t="shared" si="4"/>
        <v>61.0810810810811</v>
      </c>
      <c r="O9" t="s">
        <v>22</v>
      </c>
    </row>
    <row r="10" ht="24" spans="1:15">
      <c r="A10" s="15">
        <v>6</v>
      </c>
      <c r="B10" s="16" t="s">
        <v>180</v>
      </c>
      <c r="C10" s="16" t="s">
        <v>177</v>
      </c>
      <c r="D10" s="17" t="s">
        <v>37</v>
      </c>
      <c r="E10" s="18">
        <v>96</v>
      </c>
      <c r="F10" s="18">
        <f t="shared" si="0"/>
        <v>57.6</v>
      </c>
      <c r="G10" s="20"/>
      <c r="H10" s="18">
        <v>0</v>
      </c>
      <c r="I10" s="28">
        <f t="shared" si="1"/>
        <v>0</v>
      </c>
      <c r="J10" s="20" t="s">
        <v>181</v>
      </c>
      <c r="K10" s="18">
        <v>7</v>
      </c>
      <c r="L10" s="31">
        <f t="shared" si="2"/>
        <v>1.51351351351351</v>
      </c>
      <c r="M10" s="31">
        <f t="shared" si="3"/>
        <v>1.51351351351351</v>
      </c>
      <c r="N10" s="18">
        <f t="shared" si="4"/>
        <v>59.1135135135135</v>
      </c>
      <c r="O10" t="s">
        <v>22</v>
      </c>
    </row>
    <row r="11" spans="1:15">
      <c r="A11" s="15">
        <v>7</v>
      </c>
      <c r="B11" s="16" t="s">
        <v>182</v>
      </c>
      <c r="C11" s="16" t="s">
        <v>179</v>
      </c>
      <c r="D11" s="17" t="s">
        <v>81</v>
      </c>
      <c r="E11" s="18">
        <v>98</v>
      </c>
      <c r="F11" s="18">
        <f t="shared" si="0"/>
        <v>58.8</v>
      </c>
      <c r="G11" s="20"/>
      <c r="H11" s="22">
        <v>0</v>
      </c>
      <c r="I11" s="28">
        <f t="shared" si="1"/>
        <v>0</v>
      </c>
      <c r="J11" s="20"/>
      <c r="K11" s="22">
        <v>0</v>
      </c>
      <c r="L11" s="31">
        <f t="shared" si="2"/>
        <v>0</v>
      </c>
      <c r="M11" s="31">
        <f t="shared" si="3"/>
        <v>0</v>
      </c>
      <c r="N11" s="18">
        <f t="shared" si="4"/>
        <v>58.8</v>
      </c>
      <c r="O11" t="s">
        <v>22</v>
      </c>
    </row>
    <row r="12" spans="1:15">
      <c r="A12" s="15">
        <v>8</v>
      </c>
      <c r="B12" s="16" t="s">
        <v>183</v>
      </c>
      <c r="C12" s="16" t="s">
        <v>184</v>
      </c>
      <c r="D12" s="17" t="s">
        <v>52</v>
      </c>
      <c r="E12" s="18">
        <v>98</v>
      </c>
      <c r="F12" s="18">
        <f t="shared" si="0"/>
        <v>58.8</v>
      </c>
      <c r="G12" s="21"/>
      <c r="H12" s="22">
        <v>0</v>
      </c>
      <c r="I12" s="28">
        <f t="shared" si="1"/>
        <v>0</v>
      </c>
      <c r="J12" s="21"/>
      <c r="K12" s="22">
        <v>0</v>
      </c>
      <c r="L12" s="31">
        <f t="shared" si="2"/>
        <v>0</v>
      </c>
      <c r="M12" s="31">
        <f t="shared" si="3"/>
        <v>0</v>
      </c>
      <c r="N12" s="18">
        <f t="shared" si="4"/>
        <v>58.8</v>
      </c>
      <c r="O12" t="s">
        <v>22</v>
      </c>
    </row>
    <row r="13" spans="1:15">
      <c r="A13" s="15">
        <v>9</v>
      </c>
      <c r="B13" s="16" t="s">
        <v>185</v>
      </c>
      <c r="C13" s="16" t="s">
        <v>186</v>
      </c>
      <c r="D13" s="17" t="s">
        <v>52</v>
      </c>
      <c r="E13" s="18">
        <v>98</v>
      </c>
      <c r="F13" s="18">
        <f t="shared" si="0"/>
        <v>58.8</v>
      </c>
      <c r="G13" s="20"/>
      <c r="H13" s="22">
        <v>0</v>
      </c>
      <c r="I13" s="28">
        <f t="shared" si="1"/>
        <v>0</v>
      </c>
      <c r="J13" s="20"/>
      <c r="K13" s="22">
        <v>0</v>
      </c>
      <c r="L13" s="31">
        <f t="shared" si="2"/>
        <v>0</v>
      </c>
      <c r="M13" s="31">
        <f t="shared" si="3"/>
        <v>0</v>
      </c>
      <c r="N13" s="18">
        <f t="shared" si="4"/>
        <v>58.8</v>
      </c>
      <c r="O13" t="s">
        <v>22</v>
      </c>
    </row>
    <row r="14" spans="1:15">
      <c r="A14" s="15">
        <v>10</v>
      </c>
      <c r="B14" s="16" t="s">
        <v>187</v>
      </c>
      <c r="C14" s="16" t="s">
        <v>188</v>
      </c>
      <c r="D14" s="17" t="s">
        <v>189</v>
      </c>
      <c r="E14" s="18">
        <v>98</v>
      </c>
      <c r="F14" s="18">
        <f t="shared" si="0"/>
        <v>58.8</v>
      </c>
      <c r="G14" s="6"/>
      <c r="H14" s="18">
        <v>0</v>
      </c>
      <c r="I14" s="28">
        <f t="shared" si="1"/>
        <v>0</v>
      </c>
      <c r="J14" s="21"/>
      <c r="K14" s="18">
        <v>0</v>
      </c>
      <c r="L14" s="31">
        <f t="shared" si="2"/>
        <v>0</v>
      </c>
      <c r="M14" s="31">
        <f t="shared" si="3"/>
        <v>0</v>
      </c>
      <c r="N14" s="18">
        <f t="shared" si="4"/>
        <v>58.8</v>
      </c>
      <c r="O14" t="s">
        <v>22</v>
      </c>
    </row>
    <row r="15" spans="1:15">
      <c r="A15" s="15">
        <v>11</v>
      </c>
      <c r="B15" s="16" t="s">
        <v>190</v>
      </c>
      <c r="C15" s="16" t="s">
        <v>191</v>
      </c>
      <c r="D15" s="17" t="s">
        <v>192</v>
      </c>
      <c r="E15" s="18">
        <v>98</v>
      </c>
      <c r="F15" s="18">
        <f t="shared" si="0"/>
        <v>58.8</v>
      </c>
      <c r="G15" s="21"/>
      <c r="H15" s="22">
        <v>0</v>
      </c>
      <c r="I15" s="28">
        <f t="shared" si="1"/>
        <v>0</v>
      </c>
      <c r="J15" s="19"/>
      <c r="K15" s="22">
        <v>0</v>
      </c>
      <c r="L15" s="31">
        <f t="shared" si="2"/>
        <v>0</v>
      </c>
      <c r="M15" s="31">
        <f t="shared" si="3"/>
        <v>0</v>
      </c>
      <c r="N15" s="18">
        <f t="shared" si="4"/>
        <v>58.8</v>
      </c>
      <c r="O15" t="s">
        <v>22</v>
      </c>
    </row>
    <row r="16" spans="1:15">
      <c r="A16" s="15">
        <v>12</v>
      </c>
      <c r="B16" s="16" t="s">
        <v>193</v>
      </c>
      <c r="C16" s="16" t="s">
        <v>186</v>
      </c>
      <c r="D16" s="17" t="s">
        <v>97</v>
      </c>
      <c r="E16" s="18">
        <v>96</v>
      </c>
      <c r="F16" s="18">
        <f t="shared" si="0"/>
        <v>57.6</v>
      </c>
      <c r="G16" s="21"/>
      <c r="H16" s="22">
        <v>0</v>
      </c>
      <c r="I16" s="28">
        <f t="shared" si="1"/>
        <v>0</v>
      </c>
      <c r="J16" s="21" t="s">
        <v>44</v>
      </c>
      <c r="K16" s="22">
        <v>5</v>
      </c>
      <c r="L16" s="31">
        <f t="shared" si="2"/>
        <v>1.08108108108108</v>
      </c>
      <c r="M16" s="31">
        <f t="shared" si="3"/>
        <v>1.08108108108108</v>
      </c>
      <c r="N16" s="18">
        <f t="shared" si="4"/>
        <v>58.6810810810811</v>
      </c>
      <c r="O16" t="s">
        <v>22</v>
      </c>
    </row>
    <row r="17" ht="24" spans="1:15">
      <c r="A17" s="15">
        <v>13</v>
      </c>
      <c r="B17" s="16" t="s">
        <v>194</v>
      </c>
      <c r="C17" s="16" t="s">
        <v>168</v>
      </c>
      <c r="D17" s="17" t="s">
        <v>195</v>
      </c>
      <c r="E17" s="18">
        <v>94</v>
      </c>
      <c r="F17" s="18">
        <f t="shared" si="0"/>
        <v>56.4</v>
      </c>
      <c r="G17" s="6"/>
      <c r="H17" s="18">
        <v>0</v>
      </c>
      <c r="I17" s="28">
        <f t="shared" si="1"/>
        <v>0</v>
      </c>
      <c r="J17" s="21" t="s">
        <v>114</v>
      </c>
      <c r="K17" s="18">
        <v>8</v>
      </c>
      <c r="L17" s="31">
        <f t="shared" si="2"/>
        <v>1.72972972972973</v>
      </c>
      <c r="M17" s="31">
        <f t="shared" si="3"/>
        <v>1.72972972972973</v>
      </c>
      <c r="N17" s="18">
        <f t="shared" si="4"/>
        <v>58.1297297297297</v>
      </c>
      <c r="O17" t="s">
        <v>22</v>
      </c>
    </row>
    <row r="18" spans="1:15">
      <c r="A18" s="15">
        <v>14</v>
      </c>
      <c r="B18" s="16" t="s">
        <v>196</v>
      </c>
      <c r="C18" s="16" t="s">
        <v>186</v>
      </c>
      <c r="D18" s="17" t="s">
        <v>127</v>
      </c>
      <c r="E18" s="18">
        <v>92</v>
      </c>
      <c r="F18" s="18">
        <f t="shared" si="0"/>
        <v>55.2</v>
      </c>
      <c r="G18" s="23"/>
      <c r="H18" s="22">
        <v>0</v>
      </c>
      <c r="I18" s="28">
        <f t="shared" si="1"/>
        <v>0</v>
      </c>
      <c r="J18" s="23"/>
      <c r="K18" s="22">
        <v>0</v>
      </c>
      <c r="L18" s="31">
        <f t="shared" si="2"/>
        <v>0</v>
      </c>
      <c r="M18" s="31">
        <f t="shared" si="3"/>
        <v>0</v>
      </c>
      <c r="N18" s="18">
        <f t="shared" si="4"/>
        <v>55.2</v>
      </c>
      <c r="O18" t="s">
        <v>22</v>
      </c>
    </row>
    <row r="19" spans="1:15">
      <c r="A19" s="15">
        <v>15</v>
      </c>
      <c r="B19" s="16" t="s">
        <v>197</v>
      </c>
      <c r="C19" s="16" t="s">
        <v>172</v>
      </c>
      <c r="D19" s="17" t="s">
        <v>198</v>
      </c>
      <c r="E19" s="18">
        <v>92</v>
      </c>
      <c r="F19" s="18">
        <f t="shared" si="0"/>
        <v>55.2</v>
      </c>
      <c r="G19" s="21"/>
      <c r="H19" s="14">
        <v>0</v>
      </c>
      <c r="I19" s="28">
        <f t="shared" si="1"/>
        <v>0</v>
      </c>
      <c r="J19" s="21"/>
      <c r="K19" s="18">
        <v>0</v>
      </c>
      <c r="L19" s="31">
        <f t="shared" si="2"/>
        <v>0</v>
      </c>
      <c r="M19" s="31">
        <f t="shared" si="3"/>
        <v>0</v>
      </c>
      <c r="N19" s="18">
        <f t="shared" si="4"/>
        <v>55.2</v>
      </c>
      <c r="O19" t="s">
        <v>22</v>
      </c>
    </row>
    <row r="20" spans="1:14">
      <c r="A20" s="15">
        <v>16</v>
      </c>
      <c r="B20" s="16" t="s">
        <v>199</v>
      </c>
      <c r="C20" s="16" t="s">
        <v>179</v>
      </c>
      <c r="D20" s="17" t="s">
        <v>163</v>
      </c>
      <c r="E20" s="18">
        <v>88</v>
      </c>
      <c r="F20" s="18">
        <f t="shared" si="0"/>
        <v>52.8</v>
      </c>
      <c r="G20" s="21"/>
      <c r="H20" s="22">
        <v>0</v>
      </c>
      <c r="I20" s="28">
        <f t="shared" si="1"/>
        <v>0</v>
      </c>
      <c r="J20" s="32"/>
      <c r="K20" s="22">
        <v>0</v>
      </c>
      <c r="L20" s="31">
        <f t="shared" si="2"/>
        <v>0</v>
      </c>
      <c r="M20" s="31">
        <f t="shared" si="3"/>
        <v>0</v>
      </c>
      <c r="N20" s="18">
        <f t="shared" si="4"/>
        <v>52.8</v>
      </c>
    </row>
    <row r="21" spans="1:14">
      <c r="A21" s="15">
        <v>17</v>
      </c>
      <c r="B21" s="16" t="s">
        <v>200</v>
      </c>
      <c r="C21" s="16" t="s">
        <v>188</v>
      </c>
      <c r="D21" s="17" t="s">
        <v>201</v>
      </c>
      <c r="E21" s="18">
        <v>86</v>
      </c>
      <c r="F21" s="18">
        <f t="shared" si="0"/>
        <v>51.6</v>
      </c>
      <c r="G21" s="23"/>
      <c r="H21" s="18">
        <v>0</v>
      </c>
      <c r="I21" s="28">
        <f t="shared" si="1"/>
        <v>0</v>
      </c>
      <c r="J21" s="21" t="s">
        <v>44</v>
      </c>
      <c r="K21" s="18">
        <v>5</v>
      </c>
      <c r="L21" s="31">
        <f t="shared" si="2"/>
        <v>1.08108108108108</v>
      </c>
      <c r="M21" s="31">
        <f t="shared" si="3"/>
        <v>1.08108108108108</v>
      </c>
      <c r="N21" s="18">
        <f t="shared" si="4"/>
        <v>52.6810810810811</v>
      </c>
    </row>
    <row r="22" spans="1:14">
      <c r="A22" s="15">
        <v>18</v>
      </c>
      <c r="B22" s="16" t="s">
        <v>202</v>
      </c>
      <c r="C22" s="16" t="s">
        <v>184</v>
      </c>
      <c r="D22" s="17" t="s">
        <v>203</v>
      </c>
      <c r="E22" s="18">
        <v>86</v>
      </c>
      <c r="F22" s="18">
        <f t="shared" si="0"/>
        <v>51.6</v>
      </c>
      <c r="G22" s="23"/>
      <c r="H22" s="22">
        <v>0</v>
      </c>
      <c r="I22" s="28">
        <f t="shared" si="1"/>
        <v>0</v>
      </c>
      <c r="J22" s="23"/>
      <c r="K22" s="22">
        <v>0</v>
      </c>
      <c r="L22" s="31">
        <f t="shared" si="2"/>
        <v>0</v>
      </c>
      <c r="M22" s="31">
        <f t="shared" si="3"/>
        <v>0</v>
      </c>
      <c r="N22" s="18">
        <f t="shared" si="4"/>
        <v>51.6</v>
      </c>
    </row>
  </sheetData>
  <mergeCells count="12">
    <mergeCell ref="A1:N1"/>
    <mergeCell ref="G2:M2"/>
    <mergeCell ref="G3:I3"/>
    <mergeCell ref="J3:L3"/>
    <mergeCell ref="A2:A4"/>
    <mergeCell ref="B2:B4"/>
    <mergeCell ref="C2:C4"/>
    <mergeCell ref="D2:D4"/>
    <mergeCell ref="E2:E4"/>
    <mergeCell ref="F2:F4"/>
    <mergeCell ref="M3:M4"/>
    <mergeCell ref="N2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19级</vt:lpstr>
      <vt:lpstr>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徐伟博</dc:creator>
  <cp:lastModifiedBy>淸空</cp:lastModifiedBy>
  <dcterms:created xsi:type="dcterms:W3CDTF">2021-10-12T06:32:00Z</dcterms:created>
  <dcterms:modified xsi:type="dcterms:W3CDTF">2021-10-18T04:08:27Z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832F8897809F4C67A5DAF094840A4ED5</vt:lpwstr>
  </property>
  <property fmtid="{D5CDD505-2E9C-101B-9397-08002B2CF9AE}" pid="3" name="KSOProductBuildVer">
    <vt:lpwstr>2052-11.1.0.10938</vt:lpwstr>
  </property>
</Properties>
</file>